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5F07876D-9E56-4EEC-9891-8D3371BEA9E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P_definição" sheetId="1" r:id="rId1"/>
    <sheet name="Estado Trófico" sheetId="2" r:id="rId2"/>
    <sheet name="ET_CP_Resumo" sheetId="3" r:id="rId3"/>
  </sheets>
  <definedNames>
    <definedName name="_xlnm._FilterDatabase" localSheetId="1" hidden="1">'Estado Trófico'!$A$2:$M$1319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7" i="2" l="1"/>
  <c r="K1234" i="2"/>
  <c r="K1173" i="2"/>
  <c r="K1111" i="2"/>
  <c r="K1049" i="2"/>
  <c r="K987" i="2"/>
  <c r="K947" i="2"/>
  <c r="K884" i="2"/>
  <c r="K784" i="2"/>
  <c r="K723" i="2"/>
  <c r="K618" i="2"/>
  <c r="K513" i="2"/>
  <c r="K427" i="2"/>
  <c r="K383" i="2"/>
  <c r="K281" i="2"/>
  <c r="K230" i="2"/>
  <c r="K179" i="2"/>
  <c r="K136" i="2"/>
  <c r="I1234" i="2"/>
  <c r="I1173" i="2"/>
  <c r="I1111" i="2"/>
  <c r="I1049" i="2"/>
  <c r="I987" i="2"/>
  <c r="I947" i="2"/>
  <c r="I884" i="2"/>
  <c r="I784" i="2"/>
  <c r="I723" i="2"/>
  <c r="I618" i="2"/>
  <c r="I513" i="2"/>
  <c r="I427" i="2"/>
  <c r="I383" i="2"/>
  <c r="I281" i="2"/>
  <c r="I230" i="2"/>
  <c r="I179" i="2"/>
  <c r="I136" i="2"/>
  <c r="G1234" i="2"/>
  <c r="G1173" i="2"/>
  <c r="G1111" i="2"/>
  <c r="G1049" i="2"/>
  <c r="G947" i="2"/>
  <c r="G884" i="2"/>
  <c r="G784" i="2"/>
  <c r="G723" i="2"/>
  <c r="G618" i="2"/>
  <c r="G513" i="2"/>
  <c r="G427" i="2"/>
  <c r="G383" i="2"/>
  <c r="G281" i="2"/>
  <c r="G230" i="2"/>
  <c r="G179" i="2"/>
  <c r="G136" i="2"/>
  <c r="K1317" i="2"/>
  <c r="K1276" i="2"/>
  <c r="K469" i="2"/>
  <c r="K332" i="2"/>
  <c r="K89" i="2"/>
  <c r="K43" i="2"/>
  <c r="I1317" i="2"/>
  <c r="I1276" i="2"/>
  <c r="I469" i="2"/>
  <c r="I332" i="2"/>
  <c r="I89" i="2"/>
  <c r="I43" i="2"/>
  <c r="G1317" i="2"/>
  <c r="G1276" i="2"/>
  <c r="G469" i="2"/>
  <c r="G332" i="2"/>
  <c r="G89" i="2"/>
  <c r="G43" i="2"/>
  <c r="K1313" i="2" l="1"/>
  <c r="I1313" i="2"/>
  <c r="G1313" i="2"/>
  <c r="K1272" i="2"/>
  <c r="I1272" i="2"/>
  <c r="G1272" i="2"/>
  <c r="K465" i="2"/>
  <c r="I465" i="2"/>
  <c r="G465" i="2"/>
  <c r="K328" i="2"/>
  <c r="I328" i="2"/>
  <c r="G328" i="2"/>
  <c r="K85" i="2"/>
  <c r="I85" i="2"/>
  <c r="G85" i="2"/>
  <c r="K39" i="2"/>
  <c r="I39" i="2"/>
  <c r="G39" i="2"/>
  <c r="K1230" i="2"/>
  <c r="I1230" i="2"/>
  <c r="G1230" i="2"/>
  <c r="K983" i="2"/>
  <c r="I983" i="2"/>
  <c r="G983" i="2"/>
  <c r="K509" i="2"/>
  <c r="I509" i="2"/>
  <c r="G509" i="2"/>
  <c r="K132" i="2"/>
  <c r="I132" i="2"/>
  <c r="G132" i="2"/>
  <c r="K423" i="2"/>
  <c r="I423" i="2"/>
  <c r="G423" i="2"/>
  <c r="K175" i="2"/>
  <c r="I175" i="2"/>
  <c r="G175" i="2"/>
  <c r="K874" i="2"/>
  <c r="I874" i="2"/>
  <c r="G874" i="2"/>
  <c r="K277" i="2"/>
  <c r="I277" i="2"/>
  <c r="G277" i="2"/>
  <c r="K943" i="2"/>
  <c r="I943" i="2"/>
  <c r="G943" i="2"/>
  <c r="K1045" i="2"/>
  <c r="I1045" i="2"/>
  <c r="G1045" i="2"/>
  <c r="K780" i="2"/>
  <c r="I780" i="2"/>
  <c r="G780" i="2"/>
  <c r="K226" i="2"/>
  <c r="I226" i="2"/>
  <c r="G226" i="2"/>
  <c r="K379" i="2"/>
  <c r="I379" i="2"/>
  <c r="G379" i="2"/>
  <c r="K714" i="2"/>
  <c r="I714" i="2"/>
  <c r="G714" i="2"/>
  <c r="K609" i="2"/>
  <c r="I609" i="2"/>
  <c r="G609" i="2"/>
  <c r="I1069" i="2" l="1"/>
  <c r="G1069" i="2"/>
  <c r="G1059" i="2" l="1"/>
  <c r="G955" i="2" l="1"/>
  <c r="G902" i="2" l="1"/>
  <c r="I816" i="2" l="1"/>
  <c r="G792" i="2"/>
  <c r="G337" i="2" l="1"/>
  <c r="K1309" i="2" l="1"/>
  <c r="I1309" i="2"/>
  <c r="G1309" i="2"/>
  <c r="K1306" i="2"/>
  <c r="K1302" i="2"/>
  <c r="K1298" i="2"/>
  <c r="K1293" i="2"/>
  <c r="K1289" i="2"/>
  <c r="K1285" i="2"/>
  <c r="K1283" i="2"/>
  <c r="K1279" i="2"/>
  <c r="I1306" i="2"/>
  <c r="I1302" i="2"/>
  <c r="I1298" i="2"/>
  <c r="I1293" i="2"/>
  <c r="I1289" i="2"/>
  <c r="I1285" i="2"/>
  <c r="I1283" i="2"/>
  <c r="I1279" i="2"/>
  <c r="G1306" i="2"/>
  <c r="G1302" i="2"/>
  <c r="G1298" i="2"/>
  <c r="G1293" i="2"/>
  <c r="G1289" i="2"/>
  <c r="G1285" i="2"/>
  <c r="G1283" i="2"/>
  <c r="G1279" i="2"/>
  <c r="K1268" i="2"/>
  <c r="K1265" i="2"/>
  <c r="K1261" i="2"/>
  <c r="K1257" i="2"/>
  <c r="K1252" i="2"/>
  <c r="K1248" i="2"/>
  <c r="K1244" i="2"/>
  <c r="K1242" i="2"/>
  <c r="K1238" i="2"/>
  <c r="I1268" i="2"/>
  <c r="I1265" i="2"/>
  <c r="I1261" i="2"/>
  <c r="I1257" i="2"/>
  <c r="I1252" i="2"/>
  <c r="I1248" i="2" l="1"/>
  <c r="I1244" i="2"/>
  <c r="I1242" i="2"/>
  <c r="I1238" i="2"/>
  <c r="G1268" i="2"/>
  <c r="G1265" i="2"/>
  <c r="G1261" i="2"/>
  <c r="G1257" i="2"/>
  <c r="G1252" i="2"/>
  <c r="G1248" i="2"/>
  <c r="G1244" i="2"/>
  <c r="G1242" i="2"/>
  <c r="G1238" i="2"/>
  <c r="K1226" i="2" l="1"/>
  <c r="I1226" i="2"/>
  <c r="G1226" i="2"/>
  <c r="K1222" i="2"/>
  <c r="I1222" i="2"/>
  <c r="G1222" i="2"/>
  <c r="K1210" i="2"/>
  <c r="I1210" i="2"/>
  <c r="G1210" i="2"/>
  <c r="K1206" i="2"/>
  <c r="I1206" i="2"/>
  <c r="G1206" i="2"/>
  <c r="K1204" i="2"/>
  <c r="I1204" i="2"/>
  <c r="G1204" i="2"/>
  <c r="K1218" i="2"/>
  <c r="K1214" i="2"/>
  <c r="K1200" i="2"/>
  <c r="K1196" i="2"/>
  <c r="K1192" i="2"/>
  <c r="K1190" i="2"/>
  <c r="K1187" i="2"/>
  <c r="K1183" i="2"/>
  <c r="K1181" i="2"/>
  <c r="K1178" i="2"/>
  <c r="I1218" i="2"/>
  <c r="I1214" i="2"/>
  <c r="I1200" i="2"/>
  <c r="I1196" i="2"/>
  <c r="I1192" i="2"/>
  <c r="I1190" i="2"/>
  <c r="I1187" i="2"/>
  <c r="I1183" i="2"/>
  <c r="I1181" i="2"/>
  <c r="I1178" i="2"/>
  <c r="G1218" i="2"/>
  <c r="G1214" i="2"/>
  <c r="G1200" i="2"/>
  <c r="G1196" i="2"/>
  <c r="G1192" i="2"/>
  <c r="G1190" i="2"/>
  <c r="G1187" i="2"/>
  <c r="G1183" i="2"/>
  <c r="G1181" i="2"/>
  <c r="G1178" i="2"/>
  <c r="K1165" i="2" l="1"/>
  <c r="I1165" i="2"/>
  <c r="G1165" i="2"/>
  <c r="K1161" i="2"/>
  <c r="I1161" i="2"/>
  <c r="G1161" i="2"/>
  <c r="K1149" i="2"/>
  <c r="I1149" i="2"/>
  <c r="G1149" i="2"/>
  <c r="K1145" i="2"/>
  <c r="I1145" i="2"/>
  <c r="G1145" i="2"/>
  <c r="K1143" i="2"/>
  <c r="I1143" i="2"/>
  <c r="G1143" i="2"/>
  <c r="K1157" i="2"/>
  <c r="K1153" i="2"/>
  <c r="K1139" i="2"/>
  <c r="K1135" i="2"/>
  <c r="K1131" i="2"/>
  <c r="K1129" i="2"/>
  <c r="K1125" i="2"/>
  <c r="K1121" i="2"/>
  <c r="K1119" i="2"/>
  <c r="K1116" i="2"/>
  <c r="I1157" i="2"/>
  <c r="I1153" i="2"/>
  <c r="I1139" i="2"/>
  <c r="I1135" i="2"/>
  <c r="I1131" i="2"/>
  <c r="I1129" i="2"/>
  <c r="I1125" i="2"/>
  <c r="I1121" i="2"/>
  <c r="I1119" i="2"/>
  <c r="I1116" i="2"/>
  <c r="G1157" i="2"/>
  <c r="G1153" i="2"/>
  <c r="G1139" i="2"/>
  <c r="G1135" i="2"/>
  <c r="G1131" i="2"/>
  <c r="G1129" i="2"/>
  <c r="G1125" i="2"/>
  <c r="G1121" i="2"/>
  <c r="G1119" i="2"/>
  <c r="G1116" i="2"/>
  <c r="K1103" i="2" l="1"/>
  <c r="I1103" i="2"/>
  <c r="G1103" i="2"/>
  <c r="K1099" i="2"/>
  <c r="I1099" i="2"/>
  <c r="G1099" i="2"/>
  <c r="K1087" i="2"/>
  <c r="I1087" i="2"/>
  <c r="G1087" i="2"/>
  <c r="K1083" i="2"/>
  <c r="I1083" i="2"/>
  <c r="G1083" i="2"/>
  <c r="K1081" i="2"/>
  <c r="I1081" i="2"/>
  <c r="G1081" i="2"/>
  <c r="K1095" i="2"/>
  <c r="K1091" i="2"/>
  <c r="K1077" i="2"/>
  <c r="K1073" i="2"/>
  <c r="K1069" i="2"/>
  <c r="K1067" i="2"/>
  <c r="K1063" i="2"/>
  <c r="K1059" i="2"/>
  <c r="K1057" i="2"/>
  <c r="K1054" i="2"/>
  <c r="I1095" i="2"/>
  <c r="I1091" i="2"/>
  <c r="I1077" i="2"/>
  <c r="I1073" i="2"/>
  <c r="I1067" i="2"/>
  <c r="I1063" i="2"/>
  <c r="I1059" i="2"/>
  <c r="I1057" i="2"/>
  <c r="I1054" i="2"/>
  <c r="G1095" i="2"/>
  <c r="G1091" i="2"/>
  <c r="G1077" i="2"/>
  <c r="G1073" i="2"/>
  <c r="G1067" i="2"/>
  <c r="G1063" i="2"/>
  <c r="G1057" i="2"/>
  <c r="G1054" i="2"/>
  <c r="K1041" i="2" l="1"/>
  <c r="I1041" i="2"/>
  <c r="G1041" i="2"/>
  <c r="K1037" i="2"/>
  <c r="I1037" i="2"/>
  <c r="G1037" i="2"/>
  <c r="K1025" i="2"/>
  <c r="I1025" i="2"/>
  <c r="G1025" i="2"/>
  <c r="K1021" i="2"/>
  <c r="I1021" i="2"/>
  <c r="G1021" i="2"/>
  <c r="K1019" i="2"/>
  <c r="I1019" i="2"/>
  <c r="G1019" i="2"/>
  <c r="K1033" i="2" l="1"/>
  <c r="K1029" i="2"/>
  <c r="K1015" i="2"/>
  <c r="K1011" i="2"/>
  <c r="K1007" i="2"/>
  <c r="K1005" i="2"/>
  <c r="K1001" i="2"/>
  <c r="K997" i="2"/>
  <c r="K995" i="2"/>
  <c r="K992" i="2"/>
  <c r="I1033" i="2"/>
  <c r="I1029" i="2"/>
  <c r="I1015" i="2"/>
  <c r="I1011" i="2"/>
  <c r="I1007" i="2"/>
  <c r="I1005" i="2"/>
  <c r="I1001" i="2"/>
  <c r="I997" i="2"/>
  <c r="I995" i="2"/>
  <c r="I992" i="2"/>
  <c r="G1033" i="2"/>
  <c r="G1029" i="2"/>
  <c r="G1015" i="2"/>
  <c r="G1011" i="2"/>
  <c r="G1007" i="2"/>
  <c r="G1005" i="2"/>
  <c r="G1001" i="2"/>
  <c r="G997" i="2"/>
  <c r="G995" i="2"/>
  <c r="G992" i="2"/>
  <c r="K979" i="2"/>
  <c r="K976" i="2"/>
  <c r="K972" i="2"/>
  <c r="K970" i="2"/>
  <c r="K965" i="2"/>
  <c r="K961" i="2"/>
  <c r="K957" i="2"/>
  <c r="K955" i="2"/>
  <c r="K951" i="2"/>
  <c r="I979" i="2"/>
  <c r="I976" i="2"/>
  <c r="I972" i="2"/>
  <c r="I970" i="2"/>
  <c r="I965" i="2"/>
  <c r="I961" i="2"/>
  <c r="I957" i="2"/>
  <c r="I955" i="2"/>
  <c r="I951" i="2"/>
  <c r="G979" i="2"/>
  <c r="G976" i="2"/>
  <c r="G972" i="2"/>
  <c r="G970" i="2"/>
  <c r="G965" i="2"/>
  <c r="G961" i="2"/>
  <c r="G957" i="2"/>
  <c r="G951" i="2"/>
  <c r="K939" i="2" l="1"/>
  <c r="I939" i="2"/>
  <c r="G939" i="2"/>
  <c r="K933" i="2"/>
  <c r="I933" i="2"/>
  <c r="G933" i="2"/>
  <c r="K921" i="2"/>
  <c r="I921" i="2"/>
  <c r="G921" i="2"/>
  <c r="K917" i="2"/>
  <c r="I917" i="2"/>
  <c r="G917" i="2"/>
  <c r="K915" i="2"/>
  <c r="I915" i="2"/>
  <c r="G915" i="2"/>
  <c r="K929" i="2" l="1"/>
  <c r="K925" i="2"/>
  <c r="K911" i="2"/>
  <c r="K907" i="2"/>
  <c r="K904" i="2"/>
  <c r="K902" i="2"/>
  <c r="K898" i="2"/>
  <c r="K895" i="2"/>
  <c r="K892" i="2"/>
  <c r="K889" i="2"/>
  <c r="I925" i="2"/>
  <c r="I911" i="2"/>
  <c r="I907" i="2"/>
  <c r="I904" i="2"/>
  <c r="I902" i="2"/>
  <c r="I898" i="2"/>
  <c r="I895" i="2"/>
  <c r="I892" i="2"/>
  <c r="I889" i="2"/>
  <c r="G929" i="2"/>
  <c r="G925" i="2"/>
  <c r="G911" i="2"/>
  <c r="G907" i="2"/>
  <c r="G904" i="2"/>
  <c r="G898" i="2"/>
  <c r="G895" i="2"/>
  <c r="G892" i="2"/>
  <c r="G889" i="2"/>
  <c r="K776" i="2"/>
  <c r="K772" i="2"/>
  <c r="K768" i="2"/>
  <c r="K764" i="2"/>
  <c r="K760" i="2"/>
  <c r="K756" i="2"/>
  <c r="K754" i="2"/>
  <c r="K750" i="2"/>
  <c r="K746" i="2"/>
  <c r="K742" i="2"/>
  <c r="K740" i="2"/>
  <c r="K737" i="2"/>
  <c r="K733" i="2"/>
  <c r="K731" i="2"/>
  <c r="K728" i="2"/>
  <c r="I776" i="2"/>
  <c r="I772" i="2"/>
  <c r="I768" i="2"/>
  <c r="I764" i="2"/>
  <c r="I760" i="2"/>
  <c r="I756" i="2"/>
  <c r="I750" i="2"/>
  <c r="I746" i="2"/>
  <c r="I742" i="2"/>
  <c r="I740" i="2"/>
  <c r="I737" i="2"/>
  <c r="I733" i="2"/>
  <c r="I731" i="2"/>
  <c r="I728" i="2"/>
  <c r="G776" i="2"/>
  <c r="G772" i="2"/>
  <c r="G768" i="2"/>
  <c r="G764" i="2"/>
  <c r="G760" i="2"/>
  <c r="G756" i="2"/>
  <c r="I754" i="2"/>
  <c r="G754" i="2"/>
  <c r="G750" i="2"/>
  <c r="G746" i="2"/>
  <c r="G742" i="2"/>
  <c r="G740" i="2"/>
  <c r="G737" i="2"/>
  <c r="G733" i="2"/>
  <c r="G728" i="2"/>
  <c r="K848" i="2" l="1"/>
  <c r="K844" i="2"/>
  <c r="K812" i="2"/>
  <c r="K808" i="2"/>
  <c r="K804" i="2"/>
  <c r="K802" i="2"/>
  <c r="K799" i="2"/>
  <c r="K795" i="2"/>
  <c r="K792" i="2"/>
  <c r="K789" i="2"/>
  <c r="I848" i="2"/>
  <c r="I844" i="2"/>
  <c r="I812" i="2"/>
  <c r="I808" i="2"/>
  <c r="I804" i="2"/>
  <c r="I802" i="2"/>
  <c r="I799" i="2"/>
  <c r="I795" i="2"/>
  <c r="I792" i="2"/>
  <c r="I789" i="2"/>
  <c r="G852" i="2"/>
  <c r="G848" i="2"/>
  <c r="G844" i="2"/>
  <c r="G812" i="2"/>
  <c r="G808" i="2"/>
  <c r="G804" i="2"/>
  <c r="G802" i="2"/>
  <c r="G799" i="2"/>
  <c r="G795" i="2"/>
  <c r="G789" i="2"/>
  <c r="K862" i="2"/>
  <c r="I862" i="2"/>
  <c r="G862" i="2"/>
  <c r="K852" i="2"/>
  <c r="I852" i="2"/>
  <c r="I833" i="2"/>
  <c r="K833" i="2"/>
  <c r="G833" i="2"/>
  <c r="I825" i="2"/>
  <c r="K825" i="2"/>
  <c r="G825" i="2"/>
  <c r="K816" i="2"/>
  <c r="G816" i="2"/>
  <c r="K702" i="2" l="1"/>
  <c r="I702" i="2"/>
  <c r="G702" i="2"/>
  <c r="K690" i="2"/>
  <c r="I690" i="2"/>
  <c r="G690" i="2"/>
  <c r="K670" i="2"/>
  <c r="I670" i="2"/>
  <c r="G670" i="2"/>
  <c r="K661" i="2"/>
  <c r="I661" i="2"/>
  <c r="G661" i="2"/>
  <c r="G651" i="2" l="1"/>
  <c r="I651" i="2"/>
  <c r="K651" i="2"/>
  <c r="K686" i="2" l="1"/>
  <c r="K682" i="2"/>
  <c r="K647" i="2"/>
  <c r="K643" i="2"/>
  <c r="K639" i="2"/>
  <c r="K637" i="2"/>
  <c r="K633" i="2"/>
  <c r="K629" i="2"/>
  <c r="K626" i="2"/>
  <c r="K623" i="2"/>
  <c r="I686" i="2"/>
  <c r="I682" i="2"/>
  <c r="I647" i="2"/>
  <c r="I643" i="2"/>
  <c r="I639" i="2"/>
  <c r="I637" i="2"/>
  <c r="I633" i="2"/>
  <c r="I629" i="2"/>
  <c r="I626" i="2"/>
  <c r="I623" i="2"/>
  <c r="G686" i="2"/>
  <c r="G682" i="2"/>
  <c r="G647" i="2"/>
  <c r="G643" i="2"/>
  <c r="G639" i="2"/>
  <c r="G637" i="2"/>
  <c r="G633" i="2"/>
  <c r="G629" i="2"/>
  <c r="G626" i="2"/>
  <c r="G623" i="2"/>
  <c r="K597" i="2" l="1"/>
  <c r="I597" i="2"/>
  <c r="G597" i="2"/>
  <c r="I585" i="2"/>
  <c r="K585" i="2"/>
  <c r="G585" i="2"/>
  <c r="K565" i="2"/>
  <c r="I565" i="2"/>
  <c r="G565" i="2"/>
  <c r="K556" i="2"/>
  <c r="I556" i="2"/>
  <c r="G556" i="2"/>
  <c r="K546" i="2" l="1"/>
  <c r="I546" i="2"/>
  <c r="G546" i="2"/>
  <c r="K581" i="2" l="1"/>
  <c r="K577" i="2"/>
  <c r="K542" i="2"/>
  <c r="K538" i="2"/>
  <c r="K534" i="2"/>
  <c r="K532" i="2"/>
  <c r="K528" i="2"/>
  <c r="K524" i="2"/>
  <c r="K521" i="2"/>
  <c r="K518" i="2"/>
  <c r="G581" i="2"/>
  <c r="G577" i="2"/>
  <c r="I581" i="2"/>
  <c r="I577" i="2"/>
  <c r="I542" i="2"/>
  <c r="I538" i="2"/>
  <c r="I534" i="2"/>
  <c r="I532" i="2"/>
  <c r="I528" i="2"/>
  <c r="I524" i="2"/>
  <c r="I521" i="2"/>
  <c r="I518" i="2"/>
  <c r="G542" i="2"/>
  <c r="G538" i="2"/>
  <c r="G534" i="2"/>
  <c r="G532" i="2"/>
  <c r="G528" i="2"/>
  <c r="G524" i="2"/>
  <c r="G521" i="2"/>
  <c r="G518" i="2"/>
  <c r="K505" i="2" l="1"/>
  <c r="K501" i="2"/>
  <c r="K497" i="2"/>
  <c r="K493" i="2"/>
  <c r="K488" i="2"/>
  <c r="K484" i="2"/>
  <c r="K480" i="2"/>
  <c r="K478" i="2"/>
  <c r="K474" i="2"/>
  <c r="K472" i="2"/>
  <c r="I505" i="2"/>
  <c r="I501" i="2"/>
  <c r="I497" i="2"/>
  <c r="I493" i="2"/>
  <c r="I488" i="2"/>
  <c r="I484" i="2"/>
  <c r="I480" i="2"/>
  <c r="I478" i="2"/>
  <c r="I474" i="2"/>
  <c r="I472" i="2"/>
  <c r="G505" i="2"/>
  <c r="G501" i="2"/>
  <c r="G497" i="2"/>
  <c r="G493" i="2"/>
  <c r="G488" i="2"/>
  <c r="G484" i="2"/>
  <c r="G480" i="2"/>
  <c r="G478" i="2"/>
  <c r="G474" i="2"/>
  <c r="G472" i="2"/>
  <c r="K461" i="2" l="1"/>
  <c r="K458" i="2"/>
  <c r="K454" i="2"/>
  <c r="K450" i="2"/>
  <c r="K445" i="2"/>
  <c r="K441" i="2"/>
  <c r="K437" i="2"/>
  <c r="K435" i="2"/>
  <c r="K432" i="2"/>
  <c r="I461" i="2"/>
  <c r="I458" i="2"/>
  <c r="I454" i="2"/>
  <c r="I450" i="2"/>
  <c r="I445" i="2"/>
  <c r="I441" i="2"/>
  <c r="I437" i="2"/>
  <c r="I435" i="2"/>
  <c r="I432" i="2"/>
  <c r="G461" i="2"/>
  <c r="G458" i="2"/>
  <c r="G454" i="2"/>
  <c r="G450" i="2"/>
  <c r="G445" i="2"/>
  <c r="G441" i="2"/>
  <c r="G437" i="2"/>
  <c r="G435" i="2"/>
  <c r="G432" i="2"/>
  <c r="K419" i="2" l="1"/>
  <c r="K416" i="2"/>
  <c r="K412" i="2"/>
  <c r="K408" i="2"/>
  <c r="K403" i="2"/>
  <c r="K399" i="2"/>
  <c r="K395" i="2"/>
  <c r="K393" i="2"/>
  <c r="K389" i="2"/>
  <c r="K387" i="2"/>
  <c r="I419" i="2"/>
  <c r="I416" i="2"/>
  <c r="I412" i="2"/>
  <c r="I408" i="2"/>
  <c r="I403" i="2"/>
  <c r="I399" i="2"/>
  <c r="I395" i="2"/>
  <c r="I393" i="2"/>
  <c r="I389" i="2"/>
  <c r="I387" i="2"/>
  <c r="G419" i="2"/>
  <c r="G416" i="2"/>
  <c r="G412" i="2"/>
  <c r="G408" i="2"/>
  <c r="G403" i="2"/>
  <c r="G399" i="2"/>
  <c r="G395" i="2"/>
  <c r="G393" i="2"/>
  <c r="G389" i="2"/>
  <c r="G387" i="2"/>
  <c r="K375" i="2" l="1"/>
  <c r="I375" i="2"/>
  <c r="G375" i="2"/>
  <c r="K371" i="2"/>
  <c r="I371" i="2"/>
  <c r="G371" i="2"/>
  <c r="K367" i="2"/>
  <c r="K363" i="2"/>
  <c r="K358" i="2"/>
  <c r="K354" i="2"/>
  <c r="K350" i="2"/>
  <c r="K348" i="2"/>
  <c r="K344" i="2"/>
  <c r="K340" i="2"/>
  <c r="K337" i="2"/>
  <c r="I367" i="2"/>
  <c r="I363" i="2"/>
  <c r="I358" i="2"/>
  <c r="I354" i="2"/>
  <c r="I350" i="2"/>
  <c r="I348" i="2"/>
  <c r="I344" i="2"/>
  <c r="I340" i="2"/>
  <c r="I337" i="2"/>
  <c r="G367" i="2"/>
  <c r="G363" i="2"/>
  <c r="G358" i="2"/>
  <c r="G354" i="2"/>
  <c r="G350" i="2"/>
  <c r="G348" i="2"/>
  <c r="G344" i="2"/>
  <c r="G340" i="2"/>
  <c r="K324" i="2" l="1"/>
  <c r="I324" i="2"/>
  <c r="G324" i="2"/>
  <c r="K320" i="2"/>
  <c r="I320" i="2"/>
  <c r="G320" i="2"/>
  <c r="K316" i="2" l="1"/>
  <c r="K312" i="2"/>
  <c r="K307" i="2"/>
  <c r="K303" i="2"/>
  <c r="K299" i="2"/>
  <c r="K297" i="2"/>
  <c r="K293" i="2"/>
  <c r="K289" i="2"/>
  <c r="K286" i="2"/>
  <c r="I316" i="2"/>
  <c r="I312" i="2"/>
  <c r="I307" i="2"/>
  <c r="I303" i="2"/>
  <c r="I299" i="2"/>
  <c r="I297" i="2"/>
  <c r="I293" i="2"/>
  <c r="I289" i="2"/>
  <c r="I286" i="2"/>
  <c r="G316" i="2"/>
  <c r="G312" i="2"/>
  <c r="G307" i="2"/>
  <c r="G303" i="2"/>
  <c r="G299" i="2"/>
  <c r="G297" i="2"/>
  <c r="G293" i="2"/>
  <c r="G289" i="2"/>
  <c r="G286" i="2"/>
  <c r="K273" i="2"/>
  <c r="I273" i="2"/>
  <c r="G273" i="2"/>
  <c r="K269" i="2"/>
  <c r="I269" i="2"/>
  <c r="G269" i="2"/>
  <c r="K265" i="2"/>
  <c r="K261" i="2"/>
  <c r="K256" i="2"/>
  <c r="K252" i="2"/>
  <c r="K248" i="2"/>
  <c r="K246" i="2"/>
  <c r="K242" i="2"/>
  <c r="K238" i="2"/>
  <c r="K235" i="2"/>
  <c r="I265" i="2"/>
  <c r="I261" i="2"/>
  <c r="I256" i="2"/>
  <c r="I252" i="2"/>
  <c r="I248" i="2"/>
  <c r="I246" i="2"/>
  <c r="I242" i="2"/>
  <c r="I238" i="2"/>
  <c r="I235" i="2"/>
  <c r="G265" i="2"/>
  <c r="G261" i="2"/>
  <c r="G256" i="2"/>
  <c r="G252" i="2"/>
  <c r="G248" i="2"/>
  <c r="G246" i="2"/>
  <c r="G242" i="2"/>
  <c r="G238" i="2"/>
  <c r="G235" i="2"/>
  <c r="K222" i="2" l="1"/>
  <c r="I222" i="2"/>
  <c r="G222" i="2"/>
  <c r="K218" i="2"/>
  <c r="I218" i="2"/>
  <c r="G218" i="2"/>
  <c r="K214" i="2" l="1"/>
  <c r="K210" i="2"/>
  <c r="K205" i="2"/>
  <c r="K201" i="2"/>
  <c r="K197" i="2"/>
  <c r="K195" i="2"/>
  <c r="K192" i="2"/>
  <c r="K190" i="2"/>
  <c r="I214" i="2"/>
  <c r="I210" i="2"/>
  <c r="I205" i="2"/>
  <c r="I201" i="2"/>
  <c r="I197" i="2"/>
  <c r="I195" i="2"/>
  <c r="I192" i="2"/>
  <c r="I190" i="2"/>
  <c r="G214" i="2"/>
  <c r="G210" i="2"/>
  <c r="G205" i="2"/>
  <c r="G201" i="2"/>
  <c r="G197" i="2"/>
  <c r="G195" i="2"/>
  <c r="G192" i="2"/>
  <c r="G190" i="2"/>
  <c r="K171" i="2"/>
  <c r="K169" i="2"/>
  <c r="K165" i="2"/>
  <c r="K161" i="2"/>
  <c r="K156" i="2"/>
  <c r="K152" i="2"/>
  <c r="K148" i="2"/>
  <c r="K146" i="2"/>
  <c r="K142" i="2"/>
  <c r="K140" i="2"/>
  <c r="I171" i="2"/>
  <c r="I169" i="2"/>
  <c r="I165" i="2"/>
  <c r="I161" i="2"/>
  <c r="I156" i="2"/>
  <c r="I152" i="2"/>
  <c r="I148" i="2"/>
  <c r="I146" i="2"/>
  <c r="I142" i="2"/>
  <c r="I140" i="2"/>
  <c r="G171" i="2"/>
  <c r="G169" i="2"/>
  <c r="G165" i="2"/>
  <c r="G161" i="2"/>
  <c r="G156" i="2"/>
  <c r="G152" i="2"/>
  <c r="G148" i="2"/>
  <c r="G146" i="2"/>
  <c r="G142" i="2"/>
  <c r="G140" i="2"/>
  <c r="K128" i="2" l="1"/>
  <c r="K124" i="2"/>
  <c r="K120" i="2"/>
  <c r="K116" i="2"/>
  <c r="K111" i="2"/>
  <c r="K107" i="2"/>
  <c r="K103" i="2"/>
  <c r="K101" i="2"/>
  <c r="K97" i="2"/>
  <c r="K95" i="2"/>
  <c r="I128" i="2"/>
  <c r="I124" i="2"/>
  <c r="I120" i="2"/>
  <c r="I116" i="2"/>
  <c r="I111" i="2"/>
  <c r="I107" i="2"/>
  <c r="I103" i="2"/>
  <c r="I101" i="2"/>
  <c r="I97" i="2"/>
  <c r="I95" i="2"/>
  <c r="G128" i="2"/>
  <c r="G124" i="2"/>
  <c r="G120" i="2"/>
  <c r="G116" i="2"/>
  <c r="G111" i="2"/>
  <c r="G107" i="2"/>
  <c r="G103" i="2"/>
  <c r="G101" i="2"/>
  <c r="G97" i="2"/>
  <c r="G95" i="2"/>
  <c r="K81" i="2" l="1"/>
  <c r="I81" i="2"/>
  <c r="G81" i="2"/>
  <c r="K77" i="2"/>
  <c r="I77" i="2"/>
  <c r="G77" i="2"/>
  <c r="I35" i="2" l="1"/>
  <c r="K35" i="2"/>
  <c r="G35" i="2"/>
  <c r="K32" i="2"/>
  <c r="I32" i="2"/>
  <c r="G32" i="2"/>
  <c r="K73" i="2" l="1"/>
  <c r="K69" i="2"/>
  <c r="K64" i="2"/>
  <c r="K60" i="2"/>
  <c r="K56" i="2"/>
  <c r="K54" i="2"/>
  <c r="K50" i="2"/>
  <c r="K48" i="2"/>
  <c r="I73" i="2"/>
  <c r="I69" i="2"/>
  <c r="I64" i="2"/>
  <c r="I60" i="2"/>
  <c r="I56" i="2"/>
  <c r="I54" i="2"/>
  <c r="I50" i="2"/>
  <c r="I48" i="2"/>
  <c r="G73" i="2" l="1"/>
  <c r="G69" i="2"/>
  <c r="G64" i="2"/>
  <c r="G60" i="2"/>
  <c r="G56" i="2"/>
  <c r="G54" i="2"/>
  <c r="G50" i="2"/>
  <c r="G48" i="2"/>
  <c r="I19" i="2" l="1"/>
  <c r="I28" i="2"/>
  <c r="I24" i="2"/>
  <c r="I15" i="2"/>
  <c r="I11" i="2"/>
  <c r="I6" i="2"/>
  <c r="I3" i="2"/>
  <c r="G28" i="2" l="1"/>
  <c r="G24" i="2"/>
  <c r="G19" i="2"/>
  <c r="G15" i="2"/>
  <c r="G11" i="2"/>
  <c r="G9" i="2"/>
  <c r="G6" i="2"/>
  <c r="G3" i="2"/>
  <c r="K1186" i="2" l="1"/>
  <c r="I1186" i="2"/>
  <c r="G1186" i="2"/>
  <c r="K1177" i="2"/>
  <c r="I1177" i="2"/>
  <c r="G1177" i="2"/>
  <c r="K1124" i="2"/>
  <c r="I1124" i="2"/>
  <c r="G1124" i="2"/>
  <c r="K1115" i="2"/>
  <c r="I1115" i="2"/>
  <c r="G1115" i="2"/>
  <c r="K1062" i="2"/>
  <c r="I1062" i="2"/>
  <c r="G1062" i="2"/>
  <c r="K1053" i="2"/>
  <c r="I1053" i="2"/>
  <c r="G1053" i="2"/>
  <c r="K1000" i="2"/>
  <c r="I1000" i="2"/>
  <c r="G1000" i="2"/>
  <c r="K991" i="2"/>
  <c r="I991" i="2"/>
  <c r="G991" i="2"/>
  <c r="K888" i="2"/>
  <c r="I888" i="2"/>
  <c r="G888" i="2"/>
  <c r="K798" i="2"/>
  <c r="I798" i="2"/>
  <c r="G798" i="2"/>
  <c r="K788" i="2"/>
  <c r="I788" i="2"/>
  <c r="G788" i="2"/>
  <c r="K736" i="2"/>
  <c r="I736" i="2"/>
  <c r="G736" i="2"/>
  <c r="K727" i="2"/>
  <c r="I727" i="2"/>
  <c r="G727" i="2"/>
  <c r="K632" i="2"/>
  <c r="I632" i="2"/>
  <c r="G632" i="2"/>
  <c r="K622" i="2"/>
  <c r="I622" i="2"/>
  <c r="G622" i="2"/>
  <c r="K527" i="2"/>
  <c r="I527" i="2"/>
  <c r="G527" i="2"/>
  <c r="K517" i="2"/>
  <c r="I517" i="2"/>
  <c r="G517" i="2"/>
  <c r="K431" i="2"/>
  <c r="I431" i="2"/>
  <c r="G431" i="2"/>
  <c r="K336" i="2"/>
  <c r="I336" i="2"/>
  <c r="G336" i="2"/>
  <c r="K285" i="2"/>
  <c r="I285" i="2"/>
  <c r="G285" i="2"/>
  <c r="K234" i="2"/>
  <c r="I234" i="2"/>
  <c r="G234" i="2"/>
  <c r="K189" i="2"/>
  <c r="I189" i="2"/>
  <c r="G189" i="2"/>
  <c r="K188" i="2"/>
  <c r="I188" i="2"/>
  <c r="G188" i="2"/>
  <c r="K185" i="2"/>
  <c r="I185" i="2"/>
  <c r="G185" i="2"/>
  <c r="K183" i="2"/>
  <c r="I183" i="2"/>
  <c r="G183" i="2"/>
  <c r="K94" i="2"/>
  <c r="I94" i="2"/>
  <c r="G94" i="2"/>
  <c r="K93" i="2"/>
  <c r="I93" i="2"/>
  <c r="G93" i="2"/>
  <c r="K47" i="2"/>
  <c r="I47" i="2"/>
  <c r="G47" i="2"/>
  <c r="K46" i="2"/>
  <c r="I46" i="2"/>
  <c r="G46" i="2"/>
  <c r="K28" i="2"/>
  <c r="K24" i="2"/>
  <c r="K19" i="2"/>
  <c r="K15" i="2"/>
  <c r="K11" i="2"/>
  <c r="K9" i="2"/>
  <c r="K6" i="2"/>
  <c r="K3" i="2"/>
</calcChain>
</file>

<file path=xl/sharedStrings.xml><?xml version="1.0" encoding="utf-8"?>
<sst xmlns="http://schemas.openxmlformats.org/spreadsheetml/2006/main" count="6935" uniqueCount="127">
  <si>
    <t>Oligotrófica</t>
  </si>
  <si>
    <t>Mesotrófica</t>
  </si>
  <si>
    <t>Eutrófica</t>
  </si>
  <si>
    <t>&lt;10</t>
  </si>
  <si>
    <t>&gt;=10 e &lt;=35</t>
  </si>
  <si>
    <t>&gt;35</t>
  </si>
  <si>
    <t>&lt;2,5</t>
  </si>
  <si>
    <t>&gt;=2,5 e &lt;=10</t>
  </si>
  <si>
    <t>&gt; 10</t>
  </si>
  <si>
    <t>-</t>
  </si>
  <si>
    <t>&lt;40</t>
  </si>
  <si>
    <t>Superfície</t>
  </si>
  <si>
    <t>Média anual</t>
  </si>
  <si>
    <t>Anual</t>
  </si>
  <si>
    <t>Data</t>
  </si>
  <si>
    <t>Ilha</t>
  </si>
  <si>
    <t>Concelho</t>
  </si>
  <si>
    <t>Massa de Água</t>
  </si>
  <si>
    <t>Ponto de Amostragem/Código</t>
  </si>
  <si>
    <t>Fósforo total (µg/L)</t>
  </si>
  <si>
    <r>
      <t xml:space="preserve">Clorofila </t>
    </r>
    <r>
      <rPr>
        <b/>
        <i/>
        <sz val="10"/>
        <rFont val="Calibri"/>
        <family val="2"/>
        <scheme val="minor"/>
      </rPr>
      <t>a</t>
    </r>
    <r>
      <rPr>
        <b/>
        <sz val="10"/>
        <rFont val="Calibri"/>
        <family val="2"/>
        <scheme val="minor"/>
      </rPr>
      <t xml:space="preserve"> (µg/L)</t>
    </r>
  </si>
  <si>
    <t>OD (%)</t>
  </si>
  <si>
    <t xml:space="preserve">Estado Trófico </t>
  </si>
  <si>
    <t>Evolução</t>
  </si>
  <si>
    <t>Corvo</t>
  </si>
  <si>
    <t>VN Corvo</t>
  </si>
  <si>
    <t>Caldeirão</t>
  </si>
  <si>
    <t>CL1</t>
  </si>
  <si>
    <t>Mesotrófico</t>
  </si>
  <si>
    <t>Eutrófico</t>
  </si>
  <si>
    <t>i</t>
  </si>
  <si>
    <t>n</t>
  </si>
  <si>
    <t>h</t>
  </si>
  <si>
    <t>-</t>
    <phoneticPr fontId="1" type="noConversion"/>
  </si>
  <si>
    <t>Flores</t>
  </si>
  <si>
    <t>Lajes</t>
  </si>
  <si>
    <t>Lomba</t>
  </si>
  <si>
    <t>LM1</t>
  </si>
  <si>
    <t>Oligotrófico</t>
  </si>
  <si>
    <t>Rasa</t>
  </si>
  <si>
    <t>RS1</t>
  </si>
  <si>
    <t>Negra</t>
  </si>
  <si>
    <t>NG1</t>
  </si>
  <si>
    <t>Branca</t>
  </si>
  <si>
    <t>BR1</t>
  </si>
  <si>
    <t>Comprida</t>
  </si>
  <si>
    <t>CM1</t>
  </si>
  <si>
    <t>Funda</t>
  </si>
  <si>
    <t>FN1</t>
  </si>
  <si>
    <t>Pico</t>
  </si>
  <si>
    <t xml:space="preserve">São Roque </t>
  </si>
  <si>
    <t>Caiado</t>
  </si>
  <si>
    <t>CD1</t>
  </si>
  <si>
    <t>Capitão</t>
  </si>
  <si>
    <t>CP1</t>
  </si>
  <si>
    <t>Peixinho</t>
  </si>
  <si>
    <t>PX1</t>
  </si>
  <si>
    <t>Paul</t>
  </si>
  <si>
    <t>PL1</t>
  </si>
  <si>
    <t xml:space="preserve">Lajes </t>
  </si>
  <si>
    <t>Rosada</t>
  </si>
  <si>
    <t>RD1</t>
  </si>
  <si>
    <t>São Miguel</t>
  </si>
  <si>
    <t>Ponta Delgada</t>
  </si>
  <si>
    <t>Azul (Sete Cidades)</t>
  </si>
  <si>
    <t>A1</t>
  </si>
  <si>
    <t>Verde (Sete Cidades)</t>
  </si>
  <si>
    <t>V1</t>
  </si>
  <si>
    <t>Vila Franca Campo</t>
  </si>
  <si>
    <t>Congro</t>
  </si>
  <si>
    <t>CG1</t>
  </si>
  <si>
    <t>Povoação</t>
  </si>
  <si>
    <t>Furnas</t>
  </si>
  <si>
    <t>F1</t>
  </si>
  <si>
    <t>Ribeira Grande/VFC</t>
  </si>
  <si>
    <t>Fogo</t>
  </si>
  <si>
    <t>FG</t>
  </si>
  <si>
    <t>Santiago</t>
  </si>
  <si>
    <t>S1</t>
  </si>
  <si>
    <t>Empadadas Norte</t>
  </si>
  <si>
    <t>E2</t>
  </si>
  <si>
    <t>95,5</t>
  </si>
  <si>
    <t>103,4</t>
  </si>
  <si>
    <t>Empadadas Sul</t>
  </si>
  <si>
    <t>E3</t>
  </si>
  <si>
    <t>93,6</t>
  </si>
  <si>
    <t>98,7</t>
  </si>
  <si>
    <t>Canário</t>
  </si>
  <si>
    <t>C1</t>
  </si>
  <si>
    <t>93,3</t>
  </si>
  <si>
    <t>Ribeira Grande</t>
  </si>
  <si>
    <t>São Brás</t>
  </si>
  <si>
    <t>110,1</t>
  </si>
  <si>
    <t>105,1</t>
  </si>
  <si>
    <t>Rasa das Sete Cidades</t>
  </si>
  <si>
    <t>SCR1</t>
  </si>
  <si>
    <t>97,2</t>
  </si>
  <si>
    <t>93,2</t>
  </si>
  <si>
    <t>Rasa da Serra Devassa</t>
  </si>
  <si>
    <t>SDR1</t>
  </si>
  <si>
    <t>Classificação Estado Trófico_Critério de Portugal</t>
  </si>
  <si>
    <t>Ptotal(µg P/L)</t>
  </si>
  <si>
    <t>Cla (µg  /L)</t>
  </si>
  <si>
    <t>OD ( % saturação)</t>
  </si>
  <si>
    <t>Lagoa</t>
  </si>
  <si>
    <t>Critério</t>
  </si>
  <si>
    <t>Azul</t>
  </si>
  <si>
    <t>K</t>
  </si>
  <si>
    <t>L</t>
  </si>
  <si>
    <t>J</t>
  </si>
  <si>
    <t>Verde</t>
  </si>
  <si>
    <t>SBrás</t>
  </si>
  <si>
    <t>Paúl</t>
  </si>
  <si>
    <t>Legenda:</t>
  </si>
  <si>
    <t>melhorou</t>
  </si>
  <si>
    <t>manteve</t>
  </si>
  <si>
    <t>piorou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</si>
  <si>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Os valores correspondem a médias geométricas.</t>
    </r>
  </si>
  <si>
    <r>
      <rPr>
        <b/>
        <sz val="11"/>
        <color theme="1"/>
        <rFont val="Calibri"/>
        <family val="2"/>
        <scheme val="minor"/>
      </rPr>
      <t>Conformidade:</t>
    </r>
    <r>
      <rPr>
        <sz val="11"/>
        <color theme="1"/>
        <rFont val="Calibri"/>
        <family val="2"/>
        <scheme val="minor"/>
      </rPr>
      <t xml:space="preserve"> A classe atribuida corresponde ao valor mais desfavorável.</t>
    </r>
  </si>
  <si>
    <t xml:space="preserve">CP </t>
  </si>
  <si>
    <t>Critério de Portugal (CP)</t>
  </si>
  <si>
    <t>114.8</t>
  </si>
  <si>
    <t>120.8</t>
  </si>
  <si>
    <t>175.8</t>
  </si>
  <si>
    <t>113.9</t>
  </si>
  <si>
    <r>
      <rPr>
        <b/>
        <sz val="11"/>
        <color theme="1"/>
        <rFont val="Calibri"/>
        <family val="2"/>
        <scheme val="minor"/>
      </rPr>
      <t>Amostragem:</t>
    </r>
    <r>
      <rPr>
        <sz val="11"/>
        <color theme="1"/>
        <rFont val="Calibri"/>
        <family val="2"/>
        <scheme val="minor"/>
      </rPr>
      <t xml:space="preserve"> Quando possível deve ser efetuada pelo menos uma amostragem em cada estação </t>
    </r>
  </si>
  <si>
    <t>do ano, recolhida no ponto central a meio metro da camada superficial.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</si>
</sst>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16]d/m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Wingdings 3"/>
      <family val="1"/>
      <charset val="2"/>
    </font>
    <font>
      <b/>
      <sz val="14"/>
      <color rgb="FFFF0000"/>
      <name val="Wingdings 3"/>
      <family val="1"/>
      <charset val="2"/>
    </font>
    <font>
      <b/>
      <sz val="14"/>
      <color indexed="50"/>
      <name val="Wingdings 3"/>
      <family val="1"/>
      <charset val="2"/>
    </font>
    <font>
      <b/>
      <sz val="14"/>
      <color rgb="FF00CCFF"/>
      <name val="Wingdings 3"/>
      <family val="1"/>
      <charset val="2"/>
    </font>
    <font>
      <b/>
      <sz val="14"/>
      <color rgb="FF99CC00"/>
      <name val="Wingdings 3"/>
      <family val="1"/>
      <charset val="2"/>
    </font>
    <font>
      <sz val="14"/>
      <name val="Wingdings 3"/>
      <family val="1"/>
      <charset val="2"/>
    </font>
    <font>
      <b/>
      <sz val="14"/>
      <color indexed="40"/>
      <name val="Wingdings 3"/>
      <family val="1"/>
      <charset val="2"/>
    </font>
    <font>
      <b/>
      <sz val="14"/>
      <color rgb="FF92D050"/>
      <name val="Wingdings 3"/>
      <family val="1"/>
      <charset val="2"/>
    </font>
    <font>
      <sz val="10"/>
      <color indexed="64"/>
      <name val="Calibri"/>
      <family val="2"/>
      <scheme val="minor"/>
    </font>
    <font>
      <b/>
      <sz val="14"/>
      <color rgb="FF66CCFF"/>
      <name val="Wingdings 3"/>
      <family val="1"/>
      <charset val="2"/>
    </font>
    <font>
      <b/>
      <sz val="14"/>
      <color indexed="10"/>
      <name val="Wingdings 3"/>
      <family val="1"/>
      <charset val="2"/>
    </font>
    <font>
      <b/>
      <sz val="14"/>
      <color rgb="FF00B0F0"/>
      <name val="Wingdings 3"/>
      <family val="1"/>
      <charset val="2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99"/>
      <name val="Wingdings"/>
      <charset val="2"/>
    </font>
    <font>
      <sz val="14"/>
      <color rgb="FFFF0000"/>
      <name val="Wingdings"/>
      <charset val="2"/>
    </font>
    <font>
      <sz val="14"/>
      <color rgb="FF008000"/>
      <name val="Wingdings"/>
      <charset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8DF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31">
    <xf numFmtId="0" fontId="0" fillId="0" borderId="0" xfId="0"/>
    <xf numFmtId="164" fontId="5" fillId="0" borderId="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1" fillId="0" borderId="0" xfId="0" applyFont="1"/>
    <xf numFmtId="0" fontId="0" fillId="0" borderId="0" xfId="0" applyAlignment="1">
      <alignment horizontal="center"/>
    </xf>
    <xf numFmtId="0" fontId="22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23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Fill="1"/>
    <xf numFmtId="0" fontId="27" fillId="0" borderId="0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9" fillId="2" borderId="0" xfId="2" applyFont="1" applyFill="1" applyBorder="1" applyAlignment="1">
      <alignment horizontal="right"/>
    </xf>
    <xf numFmtId="0" fontId="1" fillId="2" borderId="0" xfId="2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center"/>
    </xf>
    <xf numFmtId="0" fontId="27" fillId="2" borderId="0" xfId="2" applyFont="1" applyFill="1" applyBorder="1" applyAlignment="1">
      <alignment horizontal="right"/>
    </xf>
    <xf numFmtId="0" fontId="28" fillId="2" borderId="0" xfId="2" applyFont="1" applyFill="1" applyBorder="1" applyAlignment="1">
      <alignment horizontal="right"/>
    </xf>
    <xf numFmtId="0" fontId="0" fillId="7" borderId="0" xfId="0" applyFill="1"/>
    <xf numFmtId="0" fontId="23" fillId="7" borderId="0" xfId="0" applyFont="1" applyFill="1" applyAlignment="1">
      <alignment horizontal="center"/>
    </xf>
    <xf numFmtId="0" fontId="24" fillId="7" borderId="18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17" fontId="23" fillId="4" borderId="18" xfId="0" applyNumberFormat="1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2" fontId="5" fillId="0" borderId="14" xfId="1" applyNumberFormat="1" applyFont="1" applyFill="1" applyBorder="1" applyAlignment="1">
      <alignment horizontal="center" vertical="center"/>
    </xf>
    <xf numFmtId="165" fontId="8" fillId="7" borderId="15" xfId="0" applyNumberFormat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165" fontId="8" fillId="7" borderId="17" xfId="0" applyNumberFormat="1" applyFont="1" applyFill="1" applyBorder="1" applyAlignment="1">
      <alignment horizontal="center" vertical="center"/>
    </xf>
    <xf numFmtId="0" fontId="4" fillId="7" borderId="16" xfId="1" applyFont="1" applyFill="1" applyBorder="1" applyAlignment="1">
      <alignment horizontal="center" vertical="center"/>
    </xf>
    <xf numFmtId="0" fontId="4" fillId="7" borderId="0" xfId="1" applyFont="1" applyFill="1" applyBorder="1" applyAlignment="1">
      <alignment horizontal="center" vertical="center"/>
    </xf>
    <xf numFmtId="165" fontId="8" fillId="7" borderId="22" xfId="0" applyNumberFormat="1" applyFont="1" applyFill="1" applyBorder="1" applyAlignment="1">
      <alignment horizontal="center" vertical="center"/>
    </xf>
    <xf numFmtId="0" fontId="4" fillId="7" borderId="20" xfId="1" applyFont="1" applyFill="1" applyBorder="1" applyAlignment="1">
      <alignment horizontal="center" vertical="center"/>
    </xf>
    <xf numFmtId="0" fontId="4" fillId="7" borderId="21" xfId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center" vertical="center"/>
    </xf>
    <xf numFmtId="0" fontId="4" fillId="7" borderId="19" xfId="1" applyFont="1" applyFill="1" applyBorder="1" applyAlignment="1">
      <alignment horizontal="center" vertical="center"/>
    </xf>
    <xf numFmtId="0" fontId="4" fillId="7" borderId="24" xfId="1" applyFont="1" applyFill="1" applyBorder="1" applyAlignment="1">
      <alignment horizontal="center" vertical="center"/>
    </xf>
    <xf numFmtId="0" fontId="4" fillId="7" borderId="25" xfId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165" fontId="8" fillId="7" borderId="5" xfId="0" applyNumberFormat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horizontal="center" vertical="center"/>
    </xf>
    <xf numFmtId="165" fontId="8" fillId="7" borderId="16" xfId="0" applyNumberFormat="1" applyFont="1" applyFill="1" applyBorder="1" applyAlignment="1">
      <alignment horizontal="center" vertical="center"/>
    </xf>
    <xf numFmtId="0" fontId="4" fillId="7" borderId="7" xfId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/>
    </xf>
    <xf numFmtId="165" fontId="8" fillId="7" borderId="20" xfId="0" applyNumberFormat="1" applyFont="1" applyFill="1" applyBorder="1" applyAlignment="1">
      <alignment horizontal="center" vertical="center"/>
    </xf>
    <xf numFmtId="0" fontId="4" fillId="7" borderId="22" xfId="1" applyFont="1" applyFill="1" applyBorder="1" applyAlignment="1">
      <alignment horizontal="center" vertical="center"/>
    </xf>
    <xf numFmtId="0" fontId="4" fillId="7" borderId="17" xfId="1" applyFont="1" applyFill="1" applyBorder="1" applyAlignment="1">
      <alignment horizontal="center" vertical="center"/>
    </xf>
    <xf numFmtId="0" fontId="4" fillId="7" borderId="26" xfId="1" applyFont="1" applyFill="1" applyBorder="1" applyAlignment="1">
      <alignment horizontal="center" vertical="center"/>
    </xf>
    <xf numFmtId="165" fontId="8" fillId="7" borderId="3" xfId="0" applyNumberFormat="1" applyFont="1" applyFill="1" applyBorder="1" applyAlignment="1">
      <alignment horizontal="center" vertical="center"/>
    </xf>
    <xf numFmtId="0" fontId="4" fillId="7" borderId="28" xfId="1" applyFont="1" applyFill="1" applyBorder="1" applyAlignment="1">
      <alignment horizontal="center" vertical="center"/>
    </xf>
    <xf numFmtId="165" fontId="8" fillId="7" borderId="12" xfId="0" applyNumberFormat="1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/>
    </xf>
    <xf numFmtId="0" fontId="4" fillId="7" borderId="23" xfId="1" applyFont="1" applyFill="1" applyBorder="1" applyAlignment="1">
      <alignment horizontal="center" vertical="center"/>
    </xf>
    <xf numFmtId="0" fontId="4" fillId="7" borderId="27" xfId="1" applyFont="1" applyFill="1" applyBorder="1" applyAlignment="1">
      <alignment horizontal="center" vertical="center"/>
    </xf>
    <xf numFmtId="165" fontId="8" fillId="7" borderId="7" xfId="0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164" fontId="4" fillId="0" borderId="21" xfId="1" applyNumberFormat="1" applyFont="1" applyFill="1" applyBorder="1" applyAlignment="1">
      <alignment horizontal="center" vertical="center"/>
    </xf>
    <xf numFmtId="2" fontId="4" fillId="0" borderId="20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2" fontId="4" fillId="0" borderId="10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164" fontId="4" fillId="0" borderId="27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65" fontId="8" fillId="7" borderId="26" xfId="0" applyNumberFormat="1" applyFont="1" applyFill="1" applyBorder="1" applyAlignment="1">
      <alignment horizontal="center" vertical="center"/>
    </xf>
    <xf numFmtId="165" fontId="8" fillId="7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2" fontId="4" fillId="0" borderId="23" xfId="1" applyNumberFormat="1" applyFont="1" applyFill="1" applyBorder="1" applyAlignment="1">
      <alignment horizontal="center" vertical="center"/>
    </xf>
    <xf numFmtId="2" fontId="4" fillId="0" borderId="27" xfId="1" applyNumberFormat="1" applyFont="1" applyFill="1" applyBorder="1" applyAlignment="1">
      <alignment horizontal="center" vertical="center"/>
    </xf>
    <xf numFmtId="2" fontId="4" fillId="0" borderId="21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1" fontId="4" fillId="0" borderId="34" xfId="1" applyNumberFormat="1" applyFont="1" applyFill="1" applyBorder="1" applyAlignment="1">
      <alignment horizontal="center" vertical="center"/>
    </xf>
    <xf numFmtId="1" fontId="4" fillId="0" borderId="31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17" fillId="0" borderId="20" xfId="0" applyNumberFormat="1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164" fontId="4" fillId="0" borderId="21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2" fontId="4" fillId="0" borderId="2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1" fontId="4" fillId="0" borderId="31" xfId="1" applyNumberFormat="1" applyFont="1" applyFill="1" applyBorder="1" applyAlignment="1">
      <alignment horizontal="center" vertical="center"/>
    </xf>
    <xf numFmtId="1" fontId="4" fillId="0" borderId="32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164" fontId="4" fillId="0" borderId="31" xfId="1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2" fontId="4" fillId="0" borderId="19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 vertical="center"/>
    </xf>
    <xf numFmtId="2" fontId="4" fillId="0" borderId="23" xfId="1" applyNumberFormat="1" applyFont="1" applyFill="1" applyBorder="1" applyAlignment="1">
      <alignment horizontal="center" vertical="center"/>
    </xf>
    <xf numFmtId="164" fontId="4" fillId="0" borderId="25" xfId="1" applyNumberFormat="1" applyFont="1" applyFill="1" applyBorder="1" applyAlignment="1">
      <alignment horizontal="center" vertical="center"/>
    </xf>
    <xf numFmtId="2" fontId="4" fillId="0" borderId="25" xfId="1" applyNumberFormat="1" applyFont="1" applyFill="1" applyBorder="1" applyAlignment="1">
      <alignment horizontal="center" vertical="center"/>
    </xf>
    <xf numFmtId="1" fontId="4" fillId="0" borderId="33" xfId="1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164" fontId="4" fillId="0" borderId="27" xfId="1" applyNumberFormat="1" applyFont="1" applyFill="1" applyBorder="1" applyAlignment="1">
      <alignment horizontal="center" vertical="center"/>
    </xf>
    <xf numFmtId="2" fontId="4" fillId="0" borderId="27" xfId="1" applyNumberFormat="1" applyFont="1" applyFill="1" applyBorder="1" applyAlignment="1">
      <alignment horizontal="center" vertical="center"/>
    </xf>
    <xf numFmtId="1" fontId="4" fillId="0" borderId="34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164" fontId="4" fillId="0" borderId="29" xfId="1" applyNumberFormat="1" applyFont="1" applyFill="1" applyBorder="1" applyAlignment="1">
      <alignment horizontal="center" vertical="center"/>
    </xf>
    <xf numFmtId="2" fontId="4" fillId="0" borderId="29" xfId="1" applyNumberFormat="1" applyFont="1" applyFill="1" applyBorder="1" applyAlignment="1">
      <alignment horizontal="center" vertical="center"/>
    </xf>
    <xf numFmtId="1" fontId="4" fillId="0" borderId="11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33" xfId="1" applyNumberFormat="1" applyFont="1" applyFill="1" applyBorder="1" applyAlignment="1">
      <alignment horizontal="center" vertical="center"/>
    </xf>
    <xf numFmtId="164" fontId="4" fillId="7" borderId="23" xfId="1" applyNumberFormat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2" fontId="4" fillId="0" borderId="31" xfId="1" applyNumberFormat="1" applyFont="1" applyFill="1" applyBorder="1" applyAlignment="1">
      <alignment horizontal="center" vertical="center"/>
    </xf>
    <xf numFmtId="2" fontId="4" fillId="0" borderId="32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164" fontId="4" fillId="0" borderId="21" xfId="1" applyNumberFormat="1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2" fontId="4" fillId="0" borderId="19" xfId="1" applyNumberFormat="1" applyFont="1" applyFill="1" applyBorder="1" applyAlignment="1">
      <alignment horizontal="center" vertical="center" wrapText="1"/>
    </xf>
    <xf numFmtId="1" fontId="4" fillId="0" borderId="31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20" fillId="0" borderId="2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3">
    <cellStyle name="Normal" xfId="0" builtinId="0"/>
    <cellStyle name="Normal 2" xfId="1" xr:uid="{EEC21448-3955-4DF8-8163-EF05AD79AA14}"/>
    <cellStyle name="Normal 3" xfId="2" xr:uid="{36E1B360-DF78-41D9-BA26-6CC922164CFA}"/>
  </cellStyles>
  <dxfs count="23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17"/>
  <sheetViews>
    <sheetView tabSelected="1" workbookViewId="0">
      <selection activeCell="C3" sqref="C3:E3"/>
    </sheetView>
  </sheetViews>
  <sheetFormatPr defaultRowHeight="15" x14ac:dyDescent="0.25"/>
  <cols>
    <col min="1" max="1" width="9.140625" style="33"/>
    <col min="2" max="2" width="16.7109375" style="33" customWidth="1"/>
    <col min="3" max="5" width="21.85546875" style="33" customWidth="1"/>
    <col min="6" max="16384" width="9.140625" style="33"/>
  </cols>
  <sheetData>
    <row r="3" spans="2:5" ht="24" customHeight="1" x14ac:dyDescent="0.25">
      <c r="C3" s="133" t="s">
        <v>120</v>
      </c>
      <c r="D3" s="133"/>
      <c r="E3" s="133"/>
    </row>
    <row r="5" spans="2:5" ht="22.5" customHeight="1" x14ac:dyDescent="0.25">
      <c r="B5" s="34"/>
      <c r="C5" s="35" t="s">
        <v>101</v>
      </c>
      <c r="D5" s="35" t="s">
        <v>102</v>
      </c>
      <c r="E5" s="35" t="s">
        <v>103</v>
      </c>
    </row>
    <row r="6" spans="2:5" ht="25.5" customHeight="1" x14ac:dyDescent="0.25">
      <c r="B6" s="40" t="s">
        <v>0</v>
      </c>
      <c r="C6" s="36" t="s">
        <v>3</v>
      </c>
      <c r="D6" s="36" t="s">
        <v>6</v>
      </c>
      <c r="E6" s="36" t="s">
        <v>9</v>
      </c>
    </row>
    <row r="7" spans="2:5" ht="25.5" customHeight="1" x14ac:dyDescent="0.25">
      <c r="B7" s="40" t="s">
        <v>1</v>
      </c>
      <c r="C7" s="37" t="s">
        <v>4</v>
      </c>
      <c r="D7" s="38" t="s">
        <v>7</v>
      </c>
      <c r="E7" s="38" t="s">
        <v>9</v>
      </c>
    </row>
    <row r="8" spans="2:5" ht="25.5" customHeight="1" x14ac:dyDescent="0.25">
      <c r="B8" s="40" t="s">
        <v>2</v>
      </c>
      <c r="C8" s="39" t="s">
        <v>5</v>
      </c>
      <c r="D8" s="39" t="s">
        <v>8</v>
      </c>
      <c r="E8" s="39" t="s">
        <v>10</v>
      </c>
    </row>
    <row r="12" spans="2:5" x14ac:dyDescent="0.25">
      <c r="B12" s="33" t="s">
        <v>125</v>
      </c>
    </row>
    <row r="13" spans="2:5" x14ac:dyDescent="0.25">
      <c r="B13" s="33" t="s">
        <v>126</v>
      </c>
    </row>
    <row r="15" spans="2:5" x14ac:dyDescent="0.25">
      <c r="B15" s="33" t="s">
        <v>118</v>
      </c>
    </row>
    <row r="17" spans="2:2" x14ac:dyDescent="0.25">
      <c r="B17" s="33" t="s">
        <v>117</v>
      </c>
    </row>
  </sheetData>
  <mergeCells count="1"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D0DDC-C72F-4078-9D40-598581247278}">
  <dimension ref="A1:P1343"/>
  <sheetViews>
    <sheetView zoomScale="80" zoomScaleNormal="80" workbookViewId="0">
      <selection activeCell="A2" sqref="A2"/>
    </sheetView>
  </sheetViews>
  <sheetFormatPr defaultRowHeight="12.75" x14ac:dyDescent="0.25"/>
  <cols>
    <col min="1" max="1" width="13.140625" style="4" bestFit="1" customWidth="1"/>
    <col min="2" max="2" width="34.5703125" style="4" customWidth="1"/>
    <col min="3" max="3" width="18.5703125" style="4" customWidth="1"/>
    <col min="4" max="4" width="24.28515625" style="4" customWidth="1"/>
    <col min="5" max="5" width="31.7109375" style="4" customWidth="1"/>
    <col min="6" max="7" width="22.85546875" style="4" bestFit="1" customWidth="1"/>
    <col min="8" max="9" width="21" style="4" customWidth="1"/>
    <col min="10" max="10" width="12.140625" style="4" bestFit="1" customWidth="1"/>
    <col min="11" max="11" width="14" style="4" bestFit="1" customWidth="1"/>
    <col min="12" max="12" width="18.140625" style="4" bestFit="1" customWidth="1"/>
    <col min="13" max="13" width="11.42578125" style="4" bestFit="1" customWidth="1"/>
    <col min="14" max="256" width="9.140625" style="4"/>
    <col min="257" max="257" width="11.28515625" style="4" bestFit="1" customWidth="1"/>
    <col min="258" max="258" width="10.7109375" style="4" bestFit="1" customWidth="1"/>
    <col min="259" max="259" width="18.7109375" style="4" bestFit="1" customWidth="1"/>
    <col min="260" max="260" width="22.42578125" style="4" bestFit="1" customWidth="1"/>
    <col min="261" max="261" width="33.5703125" style="4" bestFit="1" customWidth="1"/>
    <col min="262" max="262" width="18.140625" style="4" bestFit="1" customWidth="1"/>
    <col min="263" max="263" width="21.140625" style="4" bestFit="1" customWidth="1"/>
    <col min="264" max="265" width="16.28515625" style="4" bestFit="1" customWidth="1"/>
    <col min="266" max="266" width="11" style="4" bestFit="1" customWidth="1"/>
    <col min="267" max="267" width="12.28515625" style="4" bestFit="1" customWidth="1"/>
    <col min="268" max="268" width="14.7109375" style="4" bestFit="1" customWidth="1"/>
    <col min="269" max="269" width="9.28515625" style="4" bestFit="1" customWidth="1"/>
    <col min="270" max="512" width="9.140625" style="4"/>
    <col min="513" max="513" width="11.28515625" style="4" bestFit="1" customWidth="1"/>
    <col min="514" max="514" width="10.7109375" style="4" bestFit="1" customWidth="1"/>
    <col min="515" max="515" width="18.7109375" style="4" bestFit="1" customWidth="1"/>
    <col min="516" max="516" width="22.42578125" style="4" bestFit="1" customWidth="1"/>
    <col min="517" max="517" width="33.5703125" style="4" bestFit="1" customWidth="1"/>
    <col min="518" max="518" width="18.140625" style="4" bestFit="1" customWidth="1"/>
    <col min="519" max="519" width="21.140625" style="4" bestFit="1" customWidth="1"/>
    <col min="520" max="521" width="16.28515625" style="4" bestFit="1" customWidth="1"/>
    <col min="522" max="522" width="11" style="4" bestFit="1" customWidth="1"/>
    <col min="523" max="523" width="12.28515625" style="4" bestFit="1" customWidth="1"/>
    <col min="524" max="524" width="14.7109375" style="4" bestFit="1" customWidth="1"/>
    <col min="525" max="525" width="9.28515625" style="4" bestFit="1" customWidth="1"/>
    <col min="526" max="768" width="9.140625" style="4"/>
    <col min="769" max="769" width="11.28515625" style="4" bestFit="1" customWidth="1"/>
    <col min="770" max="770" width="10.7109375" style="4" bestFit="1" customWidth="1"/>
    <col min="771" max="771" width="18.7109375" style="4" bestFit="1" customWidth="1"/>
    <col min="772" max="772" width="22.42578125" style="4" bestFit="1" customWidth="1"/>
    <col min="773" max="773" width="33.5703125" style="4" bestFit="1" customWidth="1"/>
    <col min="774" max="774" width="18.140625" style="4" bestFit="1" customWidth="1"/>
    <col min="775" max="775" width="21.140625" style="4" bestFit="1" customWidth="1"/>
    <col min="776" max="777" width="16.28515625" style="4" bestFit="1" customWidth="1"/>
    <col min="778" max="778" width="11" style="4" bestFit="1" customWidth="1"/>
    <col min="779" max="779" width="12.28515625" style="4" bestFit="1" customWidth="1"/>
    <col min="780" max="780" width="14.7109375" style="4" bestFit="1" customWidth="1"/>
    <col min="781" max="781" width="9.28515625" style="4" bestFit="1" customWidth="1"/>
    <col min="782" max="1024" width="9.140625" style="4"/>
    <col min="1025" max="1025" width="11.28515625" style="4" bestFit="1" customWidth="1"/>
    <col min="1026" max="1026" width="10.7109375" style="4" bestFit="1" customWidth="1"/>
    <col min="1027" max="1027" width="18.7109375" style="4" bestFit="1" customWidth="1"/>
    <col min="1028" max="1028" width="22.42578125" style="4" bestFit="1" customWidth="1"/>
    <col min="1029" max="1029" width="33.5703125" style="4" bestFit="1" customWidth="1"/>
    <col min="1030" max="1030" width="18.140625" style="4" bestFit="1" customWidth="1"/>
    <col min="1031" max="1031" width="21.140625" style="4" bestFit="1" customWidth="1"/>
    <col min="1032" max="1033" width="16.28515625" style="4" bestFit="1" customWidth="1"/>
    <col min="1034" max="1034" width="11" style="4" bestFit="1" customWidth="1"/>
    <col min="1035" max="1035" width="12.28515625" style="4" bestFit="1" customWidth="1"/>
    <col min="1036" max="1036" width="14.7109375" style="4" bestFit="1" customWidth="1"/>
    <col min="1037" max="1037" width="9.28515625" style="4" bestFit="1" customWidth="1"/>
    <col min="1038" max="1280" width="9.140625" style="4"/>
    <col min="1281" max="1281" width="11.28515625" style="4" bestFit="1" customWidth="1"/>
    <col min="1282" max="1282" width="10.7109375" style="4" bestFit="1" customWidth="1"/>
    <col min="1283" max="1283" width="18.7109375" style="4" bestFit="1" customWidth="1"/>
    <col min="1284" max="1284" width="22.42578125" style="4" bestFit="1" customWidth="1"/>
    <col min="1285" max="1285" width="33.5703125" style="4" bestFit="1" customWidth="1"/>
    <col min="1286" max="1286" width="18.140625" style="4" bestFit="1" customWidth="1"/>
    <col min="1287" max="1287" width="21.140625" style="4" bestFit="1" customWidth="1"/>
    <col min="1288" max="1289" width="16.28515625" style="4" bestFit="1" customWidth="1"/>
    <col min="1290" max="1290" width="11" style="4" bestFit="1" customWidth="1"/>
    <col min="1291" max="1291" width="12.28515625" style="4" bestFit="1" customWidth="1"/>
    <col min="1292" max="1292" width="14.7109375" style="4" bestFit="1" customWidth="1"/>
    <col min="1293" max="1293" width="9.28515625" style="4" bestFit="1" customWidth="1"/>
    <col min="1294" max="1536" width="9.140625" style="4"/>
    <col min="1537" max="1537" width="11.28515625" style="4" bestFit="1" customWidth="1"/>
    <col min="1538" max="1538" width="10.7109375" style="4" bestFit="1" customWidth="1"/>
    <col min="1539" max="1539" width="18.7109375" style="4" bestFit="1" customWidth="1"/>
    <col min="1540" max="1540" width="22.42578125" style="4" bestFit="1" customWidth="1"/>
    <col min="1541" max="1541" width="33.5703125" style="4" bestFit="1" customWidth="1"/>
    <col min="1542" max="1542" width="18.140625" style="4" bestFit="1" customWidth="1"/>
    <col min="1543" max="1543" width="21.140625" style="4" bestFit="1" customWidth="1"/>
    <col min="1544" max="1545" width="16.28515625" style="4" bestFit="1" customWidth="1"/>
    <col min="1546" max="1546" width="11" style="4" bestFit="1" customWidth="1"/>
    <col min="1547" max="1547" width="12.28515625" style="4" bestFit="1" customWidth="1"/>
    <col min="1548" max="1548" width="14.7109375" style="4" bestFit="1" customWidth="1"/>
    <col min="1549" max="1549" width="9.28515625" style="4" bestFit="1" customWidth="1"/>
    <col min="1550" max="1792" width="9.140625" style="4"/>
    <col min="1793" max="1793" width="11.28515625" style="4" bestFit="1" customWidth="1"/>
    <col min="1794" max="1794" width="10.7109375" style="4" bestFit="1" customWidth="1"/>
    <col min="1795" max="1795" width="18.7109375" style="4" bestFit="1" customWidth="1"/>
    <col min="1796" max="1796" width="22.42578125" style="4" bestFit="1" customWidth="1"/>
    <col min="1797" max="1797" width="33.5703125" style="4" bestFit="1" customWidth="1"/>
    <col min="1798" max="1798" width="18.140625" style="4" bestFit="1" customWidth="1"/>
    <col min="1799" max="1799" width="21.140625" style="4" bestFit="1" customWidth="1"/>
    <col min="1800" max="1801" width="16.28515625" style="4" bestFit="1" customWidth="1"/>
    <col min="1802" max="1802" width="11" style="4" bestFit="1" customWidth="1"/>
    <col min="1803" max="1803" width="12.28515625" style="4" bestFit="1" customWidth="1"/>
    <col min="1804" max="1804" width="14.7109375" style="4" bestFit="1" customWidth="1"/>
    <col min="1805" max="1805" width="9.28515625" style="4" bestFit="1" customWidth="1"/>
    <col min="1806" max="2048" width="9.140625" style="4"/>
    <col min="2049" max="2049" width="11.28515625" style="4" bestFit="1" customWidth="1"/>
    <col min="2050" max="2050" width="10.7109375" style="4" bestFit="1" customWidth="1"/>
    <col min="2051" max="2051" width="18.7109375" style="4" bestFit="1" customWidth="1"/>
    <col min="2052" max="2052" width="22.42578125" style="4" bestFit="1" customWidth="1"/>
    <col min="2053" max="2053" width="33.5703125" style="4" bestFit="1" customWidth="1"/>
    <col min="2054" max="2054" width="18.140625" style="4" bestFit="1" customWidth="1"/>
    <col min="2055" max="2055" width="21.140625" style="4" bestFit="1" customWidth="1"/>
    <col min="2056" max="2057" width="16.28515625" style="4" bestFit="1" customWidth="1"/>
    <col min="2058" max="2058" width="11" style="4" bestFit="1" customWidth="1"/>
    <col min="2059" max="2059" width="12.28515625" style="4" bestFit="1" customWidth="1"/>
    <col min="2060" max="2060" width="14.7109375" style="4" bestFit="1" customWidth="1"/>
    <col min="2061" max="2061" width="9.28515625" style="4" bestFit="1" customWidth="1"/>
    <col min="2062" max="2304" width="9.140625" style="4"/>
    <col min="2305" max="2305" width="11.28515625" style="4" bestFit="1" customWidth="1"/>
    <col min="2306" max="2306" width="10.7109375" style="4" bestFit="1" customWidth="1"/>
    <col min="2307" max="2307" width="18.7109375" style="4" bestFit="1" customWidth="1"/>
    <col min="2308" max="2308" width="22.42578125" style="4" bestFit="1" customWidth="1"/>
    <col min="2309" max="2309" width="33.5703125" style="4" bestFit="1" customWidth="1"/>
    <col min="2310" max="2310" width="18.140625" style="4" bestFit="1" customWidth="1"/>
    <col min="2311" max="2311" width="21.140625" style="4" bestFit="1" customWidth="1"/>
    <col min="2312" max="2313" width="16.28515625" style="4" bestFit="1" customWidth="1"/>
    <col min="2314" max="2314" width="11" style="4" bestFit="1" customWidth="1"/>
    <col min="2315" max="2315" width="12.28515625" style="4" bestFit="1" customWidth="1"/>
    <col min="2316" max="2316" width="14.7109375" style="4" bestFit="1" customWidth="1"/>
    <col min="2317" max="2317" width="9.28515625" style="4" bestFit="1" customWidth="1"/>
    <col min="2318" max="2560" width="9.140625" style="4"/>
    <col min="2561" max="2561" width="11.28515625" style="4" bestFit="1" customWidth="1"/>
    <col min="2562" max="2562" width="10.7109375" style="4" bestFit="1" customWidth="1"/>
    <col min="2563" max="2563" width="18.7109375" style="4" bestFit="1" customWidth="1"/>
    <col min="2564" max="2564" width="22.42578125" style="4" bestFit="1" customWidth="1"/>
    <col min="2565" max="2565" width="33.5703125" style="4" bestFit="1" customWidth="1"/>
    <col min="2566" max="2566" width="18.140625" style="4" bestFit="1" customWidth="1"/>
    <col min="2567" max="2567" width="21.140625" style="4" bestFit="1" customWidth="1"/>
    <col min="2568" max="2569" width="16.28515625" style="4" bestFit="1" customWidth="1"/>
    <col min="2570" max="2570" width="11" style="4" bestFit="1" customWidth="1"/>
    <col min="2571" max="2571" width="12.28515625" style="4" bestFit="1" customWidth="1"/>
    <col min="2572" max="2572" width="14.7109375" style="4" bestFit="1" customWidth="1"/>
    <col min="2573" max="2573" width="9.28515625" style="4" bestFit="1" customWidth="1"/>
    <col min="2574" max="2816" width="9.140625" style="4"/>
    <col min="2817" max="2817" width="11.28515625" style="4" bestFit="1" customWidth="1"/>
    <col min="2818" max="2818" width="10.7109375" style="4" bestFit="1" customWidth="1"/>
    <col min="2819" max="2819" width="18.7109375" style="4" bestFit="1" customWidth="1"/>
    <col min="2820" max="2820" width="22.42578125" style="4" bestFit="1" customWidth="1"/>
    <col min="2821" max="2821" width="33.5703125" style="4" bestFit="1" customWidth="1"/>
    <col min="2822" max="2822" width="18.140625" style="4" bestFit="1" customWidth="1"/>
    <col min="2823" max="2823" width="21.140625" style="4" bestFit="1" customWidth="1"/>
    <col min="2824" max="2825" width="16.28515625" style="4" bestFit="1" customWidth="1"/>
    <col min="2826" max="2826" width="11" style="4" bestFit="1" customWidth="1"/>
    <col min="2827" max="2827" width="12.28515625" style="4" bestFit="1" customWidth="1"/>
    <col min="2828" max="2828" width="14.7109375" style="4" bestFit="1" customWidth="1"/>
    <col min="2829" max="2829" width="9.28515625" style="4" bestFit="1" customWidth="1"/>
    <col min="2830" max="3072" width="9.140625" style="4"/>
    <col min="3073" max="3073" width="11.28515625" style="4" bestFit="1" customWidth="1"/>
    <col min="3074" max="3074" width="10.7109375" style="4" bestFit="1" customWidth="1"/>
    <col min="3075" max="3075" width="18.7109375" style="4" bestFit="1" customWidth="1"/>
    <col min="3076" max="3076" width="22.42578125" style="4" bestFit="1" customWidth="1"/>
    <col min="3077" max="3077" width="33.5703125" style="4" bestFit="1" customWidth="1"/>
    <col min="3078" max="3078" width="18.140625" style="4" bestFit="1" customWidth="1"/>
    <col min="3079" max="3079" width="21.140625" style="4" bestFit="1" customWidth="1"/>
    <col min="3080" max="3081" width="16.28515625" style="4" bestFit="1" customWidth="1"/>
    <col min="3082" max="3082" width="11" style="4" bestFit="1" customWidth="1"/>
    <col min="3083" max="3083" width="12.28515625" style="4" bestFit="1" customWidth="1"/>
    <col min="3084" max="3084" width="14.7109375" style="4" bestFit="1" customWidth="1"/>
    <col min="3085" max="3085" width="9.28515625" style="4" bestFit="1" customWidth="1"/>
    <col min="3086" max="3328" width="9.140625" style="4"/>
    <col min="3329" max="3329" width="11.28515625" style="4" bestFit="1" customWidth="1"/>
    <col min="3330" max="3330" width="10.7109375" style="4" bestFit="1" customWidth="1"/>
    <col min="3331" max="3331" width="18.7109375" style="4" bestFit="1" customWidth="1"/>
    <col min="3332" max="3332" width="22.42578125" style="4" bestFit="1" customWidth="1"/>
    <col min="3333" max="3333" width="33.5703125" style="4" bestFit="1" customWidth="1"/>
    <col min="3334" max="3334" width="18.140625" style="4" bestFit="1" customWidth="1"/>
    <col min="3335" max="3335" width="21.140625" style="4" bestFit="1" customWidth="1"/>
    <col min="3336" max="3337" width="16.28515625" style="4" bestFit="1" customWidth="1"/>
    <col min="3338" max="3338" width="11" style="4" bestFit="1" customWidth="1"/>
    <col min="3339" max="3339" width="12.28515625" style="4" bestFit="1" customWidth="1"/>
    <col min="3340" max="3340" width="14.7109375" style="4" bestFit="1" customWidth="1"/>
    <col min="3341" max="3341" width="9.28515625" style="4" bestFit="1" customWidth="1"/>
    <col min="3342" max="3584" width="9.140625" style="4"/>
    <col min="3585" max="3585" width="11.28515625" style="4" bestFit="1" customWidth="1"/>
    <col min="3586" max="3586" width="10.7109375" style="4" bestFit="1" customWidth="1"/>
    <col min="3587" max="3587" width="18.7109375" style="4" bestFit="1" customWidth="1"/>
    <col min="3588" max="3588" width="22.42578125" style="4" bestFit="1" customWidth="1"/>
    <col min="3589" max="3589" width="33.5703125" style="4" bestFit="1" customWidth="1"/>
    <col min="3590" max="3590" width="18.140625" style="4" bestFit="1" customWidth="1"/>
    <col min="3591" max="3591" width="21.140625" style="4" bestFit="1" customWidth="1"/>
    <col min="3592" max="3593" width="16.28515625" style="4" bestFit="1" customWidth="1"/>
    <col min="3594" max="3594" width="11" style="4" bestFit="1" customWidth="1"/>
    <col min="3595" max="3595" width="12.28515625" style="4" bestFit="1" customWidth="1"/>
    <col min="3596" max="3596" width="14.7109375" style="4" bestFit="1" customWidth="1"/>
    <col min="3597" max="3597" width="9.28515625" style="4" bestFit="1" customWidth="1"/>
    <col min="3598" max="3840" width="9.140625" style="4"/>
    <col min="3841" max="3841" width="11.28515625" style="4" bestFit="1" customWidth="1"/>
    <col min="3842" max="3842" width="10.7109375" style="4" bestFit="1" customWidth="1"/>
    <col min="3843" max="3843" width="18.7109375" style="4" bestFit="1" customWidth="1"/>
    <col min="3844" max="3844" width="22.42578125" style="4" bestFit="1" customWidth="1"/>
    <col min="3845" max="3845" width="33.5703125" style="4" bestFit="1" customWidth="1"/>
    <col min="3846" max="3846" width="18.140625" style="4" bestFit="1" customWidth="1"/>
    <col min="3847" max="3847" width="21.140625" style="4" bestFit="1" customWidth="1"/>
    <col min="3848" max="3849" width="16.28515625" style="4" bestFit="1" customWidth="1"/>
    <col min="3850" max="3850" width="11" style="4" bestFit="1" customWidth="1"/>
    <col min="3851" max="3851" width="12.28515625" style="4" bestFit="1" customWidth="1"/>
    <col min="3852" max="3852" width="14.7109375" style="4" bestFit="1" customWidth="1"/>
    <col min="3853" max="3853" width="9.28515625" style="4" bestFit="1" customWidth="1"/>
    <col min="3854" max="4096" width="9.140625" style="4"/>
    <col min="4097" max="4097" width="11.28515625" style="4" bestFit="1" customWidth="1"/>
    <col min="4098" max="4098" width="10.7109375" style="4" bestFit="1" customWidth="1"/>
    <col min="4099" max="4099" width="18.7109375" style="4" bestFit="1" customWidth="1"/>
    <col min="4100" max="4100" width="22.42578125" style="4" bestFit="1" customWidth="1"/>
    <col min="4101" max="4101" width="33.5703125" style="4" bestFit="1" customWidth="1"/>
    <col min="4102" max="4102" width="18.140625" style="4" bestFit="1" customWidth="1"/>
    <col min="4103" max="4103" width="21.140625" style="4" bestFit="1" customWidth="1"/>
    <col min="4104" max="4105" width="16.28515625" style="4" bestFit="1" customWidth="1"/>
    <col min="4106" max="4106" width="11" style="4" bestFit="1" customWidth="1"/>
    <col min="4107" max="4107" width="12.28515625" style="4" bestFit="1" customWidth="1"/>
    <col min="4108" max="4108" width="14.7109375" style="4" bestFit="1" customWidth="1"/>
    <col min="4109" max="4109" width="9.28515625" style="4" bestFit="1" customWidth="1"/>
    <col min="4110" max="4352" width="9.140625" style="4"/>
    <col min="4353" max="4353" width="11.28515625" style="4" bestFit="1" customWidth="1"/>
    <col min="4354" max="4354" width="10.7109375" style="4" bestFit="1" customWidth="1"/>
    <col min="4355" max="4355" width="18.7109375" style="4" bestFit="1" customWidth="1"/>
    <col min="4356" max="4356" width="22.42578125" style="4" bestFit="1" customWidth="1"/>
    <col min="4357" max="4357" width="33.5703125" style="4" bestFit="1" customWidth="1"/>
    <col min="4358" max="4358" width="18.140625" style="4" bestFit="1" customWidth="1"/>
    <col min="4359" max="4359" width="21.140625" style="4" bestFit="1" customWidth="1"/>
    <col min="4360" max="4361" width="16.28515625" style="4" bestFit="1" customWidth="1"/>
    <col min="4362" max="4362" width="11" style="4" bestFit="1" customWidth="1"/>
    <col min="4363" max="4363" width="12.28515625" style="4" bestFit="1" customWidth="1"/>
    <col min="4364" max="4364" width="14.7109375" style="4" bestFit="1" customWidth="1"/>
    <col min="4365" max="4365" width="9.28515625" style="4" bestFit="1" customWidth="1"/>
    <col min="4366" max="4608" width="9.140625" style="4"/>
    <col min="4609" max="4609" width="11.28515625" style="4" bestFit="1" customWidth="1"/>
    <col min="4610" max="4610" width="10.7109375" style="4" bestFit="1" customWidth="1"/>
    <col min="4611" max="4611" width="18.7109375" style="4" bestFit="1" customWidth="1"/>
    <col min="4612" max="4612" width="22.42578125" style="4" bestFit="1" customWidth="1"/>
    <col min="4613" max="4613" width="33.5703125" style="4" bestFit="1" customWidth="1"/>
    <col min="4614" max="4614" width="18.140625" style="4" bestFit="1" customWidth="1"/>
    <col min="4615" max="4615" width="21.140625" style="4" bestFit="1" customWidth="1"/>
    <col min="4616" max="4617" width="16.28515625" style="4" bestFit="1" customWidth="1"/>
    <col min="4618" max="4618" width="11" style="4" bestFit="1" customWidth="1"/>
    <col min="4619" max="4619" width="12.28515625" style="4" bestFit="1" customWidth="1"/>
    <col min="4620" max="4620" width="14.7109375" style="4" bestFit="1" customWidth="1"/>
    <col min="4621" max="4621" width="9.28515625" style="4" bestFit="1" customWidth="1"/>
    <col min="4622" max="4864" width="9.140625" style="4"/>
    <col min="4865" max="4865" width="11.28515625" style="4" bestFit="1" customWidth="1"/>
    <col min="4866" max="4866" width="10.7109375" style="4" bestFit="1" customWidth="1"/>
    <col min="4867" max="4867" width="18.7109375" style="4" bestFit="1" customWidth="1"/>
    <col min="4868" max="4868" width="22.42578125" style="4" bestFit="1" customWidth="1"/>
    <col min="4869" max="4869" width="33.5703125" style="4" bestFit="1" customWidth="1"/>
    <col min="4870" max="4870" width="18.140625" style="4" bestFit="1" customWidth="1"/>
    <col min="4871" max="4871" width="21.140625" style="4" bestFit="1" customWidth="1"/>
    <col min="4872" max="4873" width="16.28515625" style="4" bestFit="1" customWidth="1"/>
    <col min="4874" max="4874" width="11" style="4" bestFit="1" customWidth="1"/>
    <col min="4875" max="4875" width="12.28515625" style="4" bestFit="1" customWidth="1"/>
    <col min="4876" max="4876" width="14.7109375" style="4" bestFit="1" customWidth="1"/>
    <col min="4877" max="4877" width="9.28515625" style="4" bestFit="1" customWidth="1"/>
    <col min="4878" max="5120" width="9.140625" style="4"/>
    <col min="5121" max="5121" width="11.28515625" style="4" bestFit="1" customWidth="1"/>
    <col min="5122" max="5122" width="10.7109375" style="4" bestFit="1" customWidth="1"/>
    <col min="5123" max="5123" width="18.7109375" style="4" bestFit="1" customWidth="1"/>
    <col min="5124" max="5124" width="22.42578125" style="4" bestFit="1" customWidth="1"/>
    <col min="5125" max="5125" width="33.5703125" style="4" bestFit="1" customWidth="1"/>
    <col min="5126" max="5126" width="18.140625" style="4" bestFit="1" customWidth="1"/>
    <col min="5127" max="5127" width="21.140625" style="4" bestFit="1" customWidth="1"/>
    <col min="5128" max="5129" width="16.28515625" style="4" bestFit="1" customWidth="1"/>
    <col min="5130" max="5130" width="11" style="4" bestFit="1" customWidth="1"/>
    <col min="5131" max="5131" width="12.28515625" style="4" bestFit="1" customWidth="1"/>
    <col min="5132" max="5132" width="14.7109375" style="4" bestFit="1" customWidth="1"/>
    <col min="5133" max="5133" width="9.28515625" style="4" bestFit="1" customWidth="1"/>
    <col min="5134" max="5376" width="9.140625" style="4"/>
    <col min="5377" max="5377" width="11.28515625" style="4" bestFit="1" customWidth="1"/>
    <col min="5378" max="5378" width="10.7109375" style="4" bestFit="1" customWidth="1"/>
    <col min="5379" max="5379" width="18.7109375" style="4" bestFit="1" customWidth="1"/>
    <col min="5380" max="5380" width="22.42578125" style="4" bestFit="1" customWidth="1"/>
    <col min="5381" max="5381" width="33.5703125" style="4" bestFit="1" customWidth="1"/>
    <col min="5382" max="5382" width="18.140625" style="4" bestFit="1" customWidth="1"/>
    <col min="5383" max="5383" width="21.140625" style="4" bestFit="1" customWidth="1"/>
    <col min="5384" max="5385" width="16.28515625" style="4" bestFit="1" customWidth="1"/>
    <col min="5386" max="5386" width="11" style="4" bestFit="1" customWidth="1"/>
    <col min="5387" max="5387" width="12.28515625" style="4" bestFit="1" customWidth="1"/>
    <col min="5388" max="5388" width="14.7109375" style="4" bestFit="1" customWidth="1"/>
    <col min="5389" max="5389" width="9.28515625" style="4" bestFit="1" customWidth="1"/>
    <col min="5390" max="5632" width="9.140625" style="4"/>
    <col min="5633" max="5633" width="11.28515625" style="4" bestFit="1" customWidth="1"/>
    <col min="5634" max="5634" width="10.7109375" style="4" bestFit="1" customWidth="1"/>
    <col min="5635" max="5635" width="18.7109375" style="4" bestFit="1" customWidth="1"/>
    <col min="5636" max="5636" width="22.42578125" style="4" bestFit="1" customWidth="1"/>
    <col min="5637" max="5637" width="33.5703125" style="4" bestFit="1" customWidth="1"/>
    <col min="5638" max="5638" width="18.140625" style="4" bestFit="1" customWidth="1"/>
    <col min="5639" max="5639" width="21.140625" style="4" bestFit="1" customWidth="1"/>
    <col min="5640" max="5641" width="16.28515625" style="4" bestFit="1" customWidth="1"/>
    <col min="5642" max="5642" width="11" style="4" bestFit="1" customWidth="1"/>
    <col min="5643" max="5643" width="12.28515625" style="4" bestFit="1" customWidth="1"/>
    <col min="5644" max="5644" width="14.7109375" style="4" bestFit="1" customWidth="1"/>
    <col min="5645" max="5645" width="9.28515625" style="4" bestFit="1" customWidth="1"/>
    <col min="5646" max="5888" width="9.140625" style="4"/>
    <col min="5889" max="5889" width="11.28515625" style="4" bestFit="1" customWidth="1"/>
    <col min="5890" max="5890" width="10.7109375" style="4" bestFit="1" customWidth="1"/>
    <col min="5891" max="5891" width="18.7109375" style="4" bestFit="1" customWidth="1"/>
    <col min="5892" max="5892" width="22.42578125" style="4" bestFit="1" customWidth="1"/>
    <col min="5893" max="5893" width="33.5703125" style="4" bestFit="1" customWidth="1"/>
    <col min="5894" max="5894" width="18.140625" style="4" bestFit="1" customWidth="1"/>
    <col min="5895" max="5895" width="21.140625" style="4" bestFit="1" customWidth="1"/>
    <col min="5896" max="5897" width="16.28515625" style="4" bestFit="1" customWidth="1"/>
    <col min="5898" max="5898" width="11" style="4" bestFit="1" customWidth="1"/>
    <col min="5899" max="5899" width="12.28515625" style="4" bestFit="1" customWidth="1"/>
    <col min="5900" max="5900" width="14.7109375" style="4" bestFit="1" customWidth="1"/>
    <col min="5901" max="5901" width="9.28515625" style="4" bestFit="1" customWidth="1"/>
    <col min="5902" max="6144" width="9.140625" style="4"/>
    <col min="6145" max="6145" width="11.28515625" style="4" bestFit="1" customWidth="1"/>
    <col min="6146" max="6146" width="10.7109375" style="4" bestFit="1" customWidth="1"/>
    <col min="6147" max="6147" width="18.7109375" style="4" bestFit="1" customWidth="1"/>
    <col min="6148" max="6148" width="22.42578125" style="4" bestFit="1" customWidth="1"/>
    <col min="6149" max="6149" width="33.5703125" style="4" bestFit="1" customWidth="1"/>
    <col min="6150" max="6150" width="18.140625" style="4" bestFit="1" customWidth="1"/>
    <col min="6151" max="6151" width="21.140625" style="4" bestFit="1" customWidth="1"/>
    <col min="6152" max="6153" width="16.28515625" style="4" bestFit="1" customWidth="1"/>
    <col min="6154" max="6154" width="11" style="4" bestFit="1" customWidth="1"/>
    <col min="6155" max="6155" width="12.28515625" style="4" bestFit="1" customWidth="1"/>
    <col min="6156" max="6156" width="14.7109375" style="4" bestFit="1" customWidth="1"/>
    <col min="6157" max="6157" width="9.28515625" style="4" bestFit="1" customWidth="1"/>
    <col min="6158" max="6400" width="9.140625" style="4"/>
    <col min="6401" max="6401" width="11.28515625" style="4" bestFit="1" customWidth="1"/>
    <col min="6402" max="6402" width="10.7109375" style="4" bestFit="1" customWidth="1"/>
    <col min="6403" max="6403" width="18.7109375" style="4" bestFit="1" customWidth="1"/>
    <col min="6404" max="6404" width="22.42578125" style="4" bestFit="1" customWidth="1"/>
    <col min="6405" max="6405" width="33.5703125" style="4" bestFit="1" customWidth="1"/>
    <col min="6406" max="6406" width="18.140625" style="4" bestFit="1" customWidth="1"/>
    <col min="6407" max="6407" width="21.140625" style="4" bestFit="1" customWidth="1"/>
    <col min="6408" max="6409" width="16.28515625" style="4" bestFit="1" customWidth="1"/>
    <col min="6410" max="6410" width="11" style="4" bestFit="1" customWidth="1"/>
    <col min="6411" max="6411" width="12.28515625" style="4" bestFit="1" customWidth="1"/>
    <col min="6412" max="6412" width="14.7109375" style="4" bestFit="1" customWidth="1"/>
    <col min="6413" max="6413" width="9.28515625" style="4" bestFit="1" customWidth="1"/>
    <col min="6414" max="6656" width="9.140625" style="4"/>
    <col min="6657" max="6657" width="11.28515625" style="4" bestFit="1" customWidth="1"/>
    <col min="6658" max="6658" width="10.7109375" style="4" bestFit="1" customWidth="1"/>
    <col min="6659" max="6659" width="18.7109375" style="4" bestFit="1" customWidth="1"/>
    <col min="6660" max="6660" width="22.42578125" style="4" bestFit="1" customWidth="1"/>
    <col min="6661" max="6661" width="33.5703125" style="4" bestFit="1" customWidth="1"/>
    <col min="6662" max="6662" width="18.140625" style="4" bestFit="1" customWidth="1"/>
    <col min="6663" max="6663" width="21.140625" style="4" bestFit="1" customWidth="1"/>
    <col min="6664" max="6665" width="16.28515625" style="4" bestFit="1" customWidth="1"/>
    <col min="6666" max="6666" width="11" style="4" bestFit="1" customWidth="1"/>
    <col min="6667" max="6667" width="12.28515625" style="4" bestFit="1" customWidth="1"/>
    <col min="6668" max="6668" width="14.7109375" style="4" bestFit="1" customWidth="1"/>
    <col min="6669" max="6669" width="9.28515625" style="4" bestFit="1" customWidth="1"/>
    <col min="6670" max="6912" width="9.140625" style="4"/>
    <col min="6913" max="6913" width="11.28515625" style="4" bestFit="1" customWidth="1"/>
    <col min="6914" max="6914" width="10.7109375" style="4" bestFit="1" customWidth="1"/>
    <col min="6915" max="6915" width="18.7109375" style="4" bestFit="1" customWidth="1"/>
    <col min="6916" max="6916" width="22.42578125" style="4" bestFit="1" customWidth="1"/>
    <col min="6917" max="6917" width="33.5703125" style="4" bestFit="1" customWidth="1"/>
    <col min="6918" max="6918" width="18.140625" style="4" bestFit="1" customWidth="1"/>
    <col min="6919" max="6919" width="21.140625" style="4" bestFit="1" customWidth="1"/>
    <col min="6920" max="6921" width="16.28515625" style="4" bestFit="1" customWidth="1"/>
    <col min="6922" max="6922" width="11" style="4" bestFit="1" customWidth="1"/>
    <col min="6923" max="6923" width="12.28515625" style="4" bestFit="1" customWidth="1"/>
    <col min="6924" max="6924" width="14.7109375" style="4" bestFit="1" customWidth="1"/>
    <col min="6925" max="6925" width="9.28515625" style="4" bestFit="1" customWidth="1"/>
    <col min="6926" max="7168" width="9.140625" style="4"/>
    <col min="7169" max="7169" width="11.28515625" style="4" bestFit="1" customWidth="1"/>
    <col min="7170" max="7170" width="10.7109375" style="4" bestFit="1" customWidth="1"/>
    <col min="7171" max="7171" width="18.7109375" style="4" bestFit="1" customWidth="1"/>
    <col min="7172" max="7172" width="22.42578125" style="4" bestFit="1" customWidth="1"/>
    <col min="7173" max="7173" width="33.5703125" style="4" bestFit="1" customWidth="1"/>
    <col min="7174" max="7174" width="18.140625" style="4" bestFit="1" customWidth="1"/>
    <col min="7175" max="7175" width="21.140625" style="4" bestFit="1" customWidth="1"/>
    <col min="7176" max="7177" width="16.28515625" style="4" bestFit="1" customWidth="1"/>
    <col min="7178" max="7178" width="11" style="4" bestFit="1" customWidth="1"/>
    <col min="7179" max="7179" width="12.28515625" style="4" bestFit="1" customWidth="1"/>
    <col min="7180" max="7180" width="14.7109375" style="4" bestFit="1" customWidth="1"/>
    <col min="7181" max="7181" width="9.28515625" style="4" bestFit="1" customWidth="1"/>
    <col min="7182" max="7424" width="9.140625" style="4"/>
    <col min="7425" max="7425" width="11.28515625" style="4" bestFit="1" customWidth="1"/>
    <col min="7426" max="7426" width="10.7109375" style="4" bestFit="1" customWidth="1"/>
    <col min="7427" max="7427" width="18.7109375" style="4" bestFit="1" customWidth="1"/>
    <col min="7428" max="7428" width="22.42578125" style="4" bestFit="1" customWidth="1"/>
    <col min="7429" max="7429" width="33.5703125" style="4" bestFit="1" customWidth="1"/>
    <col min="7430" max="7430" width="18.140625" style="4" bestFit="1" customWidth="1"/>
    <col min="7431" max="7431" width="21.140625" style="4" bestFit="1" customWidth="1"/>
    <col min="7432" max="7433" width="16.28515625" style="4" bestFit="1" customWidth="1"/>
    <col min="7434" max="7434" width="11" style="4" bestFit="1" customWidth="1"/>
    <col min="7435" max="7435" width="12.28515625" style="4" bestFit="1" customWidth="1"/>
    <col min="7436" max="7436" width="14.7109375" style="4" bestFit="1" customWidth="1"/>
    <col min="7437" max="7437" width="9.28515625" style="4" bestFit="1" customWidth="1"/>
    <col min="7438" max="7680" width="9.140625" style="4"/>
    <col min="7681" max="7681" width="11.28515625" style="4" bestFit="1" customWidth="1"/>
    <col min="7682" max="7682" width="10.7109375" style="4" bestFit="1" customWidth="1"/>
    <col min="7683" max="7683" width="18.7109375" style="4" bestFit="1" customWidth="1"/>
    <col min="7684" max="7684" width="22.42578125" style="4" bestFit="1" customWidth="1"/>
    <col min="7685" max="7685" width="33.5703125" style="4" bestFit="1" customWidth="1"/>
    <col min="7686" max="7686" width="18.140625" style="4" bestFit="1" customWidth="1"/>
    <col min="7687" max="7687" width="21.140625" style="4" bestFit="1" customWidth="1"/>
    <col min="7688" max="7689" width="16.28515625" style="4" bestFit="1" customWidth="1"/>
    <col min="7690" max="7690" width="11" style="4" bestFit="1" customWidth="1"/>
    <col min="7691" max="7691" width="12.28515625" style="4" bestFit="1" customWidth="1"/>
    <col min="7692" max="7692" width="14.7109375" style="4" bestFit="1" customWidth="1"/>
    <col min="7693" max="7693" width="9.28515625" style="4" bestFit="1" customWidth="1"/>
    <col min="7694" max="7936" width="9.140625" style="4"/>
    <col min="7937" max="7937" width="11.28515625" style="4" bestFit="1" customWidth="1"/>
    <col min="7938" max="7938" width="10.7109375" style="4" bestFit="1" customWidth="1"/>
    <col min="7939" max="7939" width="18.7109375" style="4" bestFit="1" customWidth="1"/>
    <col min="7940" max="7940" width="22.42578125" style="4" bestFit="1" customWidth="1"/>
    <col min="7941" max="7941" width="33.5703125" style="4" bestFit="1" customWidth="1"/>
    <col min="7942" max="7942" width="18.140625" style="4" bestFit="1" customWidth="1"/>
    <col min="7943" max="7943" width="21.140625" style="4" bestFit="1" customWidth="1"/>
    <col min="7944" max="7945" width="16.28515625" style="4" bestFit="1" customWidth="1"/>
    <col min="7946" max="7946" width="11" style="4" bestFit="1" customWidth="1"/>
    <col min="7947" max="7947" width="12.28515625" style="4" bestFit="1" customWidth="1"/>
    <col min="7948" max="7948" width="14.7109375" style="4" bestFit="1" customWidth="1"/>
    <col min="7949" max="7949" width="9.28515625" style="4" bestFit="1" customWidth="1"/>
    <col min="7950" max="8192" width="9.140625" style="4"/>
    <col min="8193" max="8193" width="11.28515625" style="4" bestFit="1" customWidth="1"/>
    <col min="8194" max="8194" width="10.7109375" style="4" bestFit="1" customWidth="1"/>
    <col min="8195" max="8195" width="18.7109375" style="4" bestFit="1" customWidth="1"/>
    <col min="8196" max="8196" width="22.42578125" style="4" bestFit="1" customWidth="1"/>
    <col min="8197" max="8197" width="33.5703125" style="4" bestFit="1" customWidth="1"/>
    <col min="8198" max="8198" width="18.140625" style="4" bestFit="1" customWidth="1"/>
    <col min="8199" max="8199" width="21.140625" style="4" bestFit="1" customWidth="1"/>
    <col min="8200" max="8201" width="16.28515625" style="4" bestFit="1" customWidth="1"/>
    <col min="8202" max="8202" width="11" style="4" bestFit="1" customWidth="1"/>
    <col min="8203" max="8203" width="12.28515625" style="4" bestFit="1" customWidth="1"/>
    <col min="8204" max="8204" width="14.7109375" style="4" bestFit="1" customWidth="1"/>
    <col min="8205" max="8205" width="9.28515625" style="4" bestFit="1" customWidth="1"/>
    <col min="8206" max="8448" width="9.140625" style="4"/>
    <col min="8449" max="8449" width="11.28515625" style="4" bestFit="1" customWidth="1"/>
    <col min="8450" max="8450" width="10.7109375" style="4" bestFit="1" customWidth="1"/>
    <col min="8451" max="8451" width="18.7109375" style="4" bestFit="1" customWidth="1"/>
    <col min="8452" max="8452" width="22.42578125" style="4" bestFit="1" customWidth="1"/>
    <col min="8453" max="8453" width="33.5703125" style="4" bestFit="1" customWidth="1"/>
    <col min="8454" max="8454" width="18.140625" style="4" bestFit="1" customWidth="1"/>
    <col min="8455" max="8455" width="21.140625" style="4" bestFit="1" customWidth="1"/>
    <col min="8456" max="8457" width="16.28515625" style="4" bestFit="1" customWidth="1"/>
    <col min="8458" max="8458" width="11" style="4" bestFit="1" customWidth="1"/>
    <col min="8459" max="8459" width="12.28515625" style="4" bestFit="1" customWidth="1"/>
    <col min="8460" max="8460" width="14.7109375" style="4" bestFit="1" customWidth="1"/>
    <col min="8461" max="8461" width="9.28515625" style="4" bestFit="1" customWidth="1"/>
    <col min="8462" max="8704" width="9.140625" style="4"/>
    <col min="8705" max="8705" width="11.28515625" style="4" bestFit="1" customWidth="1"/>
    <col min="8706" max="8706" width="10.7109375" style="4" bestFit="1" customWidth="1"/>
    <col min="8707" max="8707" width="18.7109375" style="4" bestFit="1" customWidth="1"/>
    <col min="8708" max="8708" width="22.42578125" style="4" bestFit="1" customWidth="1"/>
    <col min="8709" max="8709" width="33.5703125" style="4" bestFit="1" customWidth="1"/>
    <col min="8710" max="8710" width="18.140625" style="4" bestFit="1" customWidth="1"/>
    <col min="8711" max="8711" width="21.140625" style="4" bestFit="1" customWidth="1"/>
    <col min="8712" max="8713" width="16.28515625" style="4" bestFit="1" customWidth="1"/>
    <col min="8714" max="8714" width="11" style="4" bestFit="1" customWidth="1"/>
    <col min="8715" max="8715" width="12.28515625" style="4" bestFit="1" customWidth="1"/>
    <col min="8716" max="8716" width="14.7109375" style="4" bestFit="1" customWidth="1"/>
    <col min="8717" max="8717" width="9.28515625" style="4" bestFit="1" customWidth="1"/>
    <col min="8718" max="8960" width="9.140625" style="4"/>
    <col min="8961" max="8961" width="11.28515625" style="4" bestFit="1" customWidth="1"/>
    <col min="8962" max="8962" width="10.7109375" style="4" bestFit="1" customWidth="1"/>
    <col min="8963" max="8963" width="18.7109375" style="4" bestFit="1" customWidth="1"/>
    <col min="8964" max="8964" width="22.42578125" style="4" bestFit="1" customWidth="1"/>
    <col min="8965" max="8965" width="33.5703125" style="4" bestFit="1" customWidth="1"/>
    <col min="8966" max="8966" width="18.140625" style="4" bestFit="1" customWidth="1"/>
    <col min="8967" max="8967" width="21.140625" style="4" bestFit="1" customWidth="1"/>
    <col min="8968" max="8969" width="16.28515625" style="4" bestFit="1" customWidth="1"/>
    <col min="8970" max="8970" width="11" style="4" bestFit="1" customWidth="1"/>
    <col min="8971" max="8971" width="12.28515625" style="4" bestFit="1" customWidth="1"/>
    <col min="8972" max="8972" width="14.7109375" style="4" bestFit="1" customWidth="1"/>
    <col min="8973" max="8973" width="9.28515625" style="4" bestFit="1" customWidth="1"/>
    <col min="8974" max="9216" width="9.140625" style="4"/>
    <col min="9217" max="9217" width="11.28515625" style="4" bestFit="1" customWidth="1"/>
    <col min="9218" max="9218" width="10.7109375" style="4" bestFit="1" customWidth="1"/>
    <col min="9219" max="9219" width="18.7109375" style="4" bestFit="1" customWidth="1"/>
    <col min="9220" max="9220" width="22.42578125" style="4" bestFit="1" customWidth="1"/>
    <col min="9221" max="9221" width="33.5703125" style="4" bestFit="1" customWidth="1"/>
    <col min="9222" max="9222" width="18.140625" style="4" bestFit="1" customWidth="1"/>
    <col min="9223" max="9223" width="21.140625" style="4" bestFit="1" customWidth="1"/>
    <col min="9224" max="9225" width="16.28515625" style="4" bestFit="1" customWidth="1"/>
    <col min="9226" max="9226" width="11" style="4" bestFit="1" customWidth="1"/>
    <col min="9227" max="9227" width="12.28515625" style="4" bestFit="1" customWidth="1"/>
    <col min="9228" max="9228" width="14.7109375" style="4" bestFit="1" customWidth="1"/>
    <col min="9229" max="9229" width="9.28515625" style="4" bestFit="1" customWidth="1"/>
    <col min="9230" max="9472" width="9.140625" style="4"/>
    <col min="9473" max="9473" width="11.28515625" style="4" bestFit="1" customWidth="1"/>
    <col min="9474" max="9474" width="10.7109375" style="4" bestFit="1" customWidth="1"/>
    <col min="9475" max="9475" width="18.7109375" style="4" bestFit="1" customWidth="1"/>
    <col min="9476" max="9476" width="22.42578125" style="4" bestFit="1" customWidth="1"/>
    <col min="9477" max="9477" width="33.5703125" style="4" bestFit="1" customWidth="1"/>
    <col min="9478" max="9478" width="18.140625" style="4" bestFit="1" customWidth="1"/>
    <col min="9479" max="9479" width="21.140625" style="4" bestFit="1" customWidth="1"/>
    <col min="9480" max="9481" width="16.28515625" style="4" bestFit="1" customWidth="1"/>
    <col min="9482" max="9482" width="11" style="4" bestFit="1" customWidth="1"/>
    <col min="9483" max="9483" width="12.28515625" style="4" bestFit="1" customWidth="1"/>
    <col min="9484" max="9484" width="14.7109375" style="4" bestFit="1" customWidth="1"/>
    <col min="9485" max="9485" width="9.28515625" style="4" bestFit="1" customWidth="1"/>
    <col min="9486" max="9728" width="9.140625" style="4"/>
    <col min="9729" max="9729" width="11.28515625" style="4" bestFit="1" customWidth="1"/>
    <col min="9730" max="9730" width="10.7109375" style="4" bestFit="1" customWidth="1"/>
    <col min="9731" max="9731" width="18.7109375" style="4" bestFit="1" customWidth="1"/>
    <col min="9732" max="9732" width="22.42578125" style="4" bestFit="1" customWidth="1"/>
    <col min="9733" max="9733" width="33.5703125" style="4" bestFit="1" customWidth="1"/>
    <col min="9734" max="9734" width="18.140625" style="4" bestFit="1" customWidth="1"/>
    <col min="9735" max="9735" width="21.140625" style="4" bestFit="1" customWidth="1"/>
    <col min="9736" max="9737" width="16.28515625" style="4" bestFit="1" customWidth="1"/>
    <col min="9738" max="9738" width="11" style="4" bestFit="1" customWidth="1"/>
    <col min="9739" max="9739" width="12.28515625" style="4" bestFit="1" customWidth="1"/>
    <col min="9740" max="9740" width="14.7109375" style="4" bestFit="1" customWidth="1"/>
    <col min="9741" max="9741" width="9.28515625" style="4" bestFit="1" customWidth="1"/>
    <col min="9742" max="9984" width="9.140625" style="4"/>
    <col min="9985" max="9985" width="11.28515625" style="4" bestFit="1" customWidth="1"/>
    <col min="9986" max="9986" width="10.7109375" style="4" bestFit="1" customWidth="1"/>
    <col min="9987" max="9987" width="18.7109375" style="4" bestFit="1" customWidth="1"/>
    <col min="9988" max="9988" width="22.42578125" style="4" bestFit="1" customWidth="1"/>
    <col min="9989" max="9989" width="33.5703125" style="4" bestFit="1" customWidth="1"/>
    <col min="9990" max="9990" width="18.140625" style="4" bestFit="1" customWidth="1"/>
    <col min="9991" max="9991" width="21.140625" style="4" bestFit="1" customWidth="1"/>
    <col min="9992" max="9993" width="16.28515625" style="4" bestFit="1" customWidth="1"/>
    <col min="9994" max="9994" width="11" style="4" bestFit="1" customWidth="1"/>
    <col min="9995" max="9995" width="12.28515625" style="4" bestFit="1" customWidth="1"/>
    <col min="9996" max="9996" width="14.7109375" style="4" bestFit="1" customWidth="1"/>
    <col min="9997" max="9997" width="9.28515625" style="4" bestFit="1" customWidth="1"/>
    <col min="9998" max="10240" width="9.140625" style="4"/>
    <col min="10241" max="10241" width="11.28515625" style="4" bestFit="1" customWidth="1"/>
    <col min="10242" max="10242" width="10.7109375" style="4" bestFit="1" customWidth="1"/>
    <col min="10243" max="10243" width="18.7109375" style="4" bestFit="1" customWidth="1"/>
    <col min="10244" max="10244" width="22.42578125" style="4" bestFit="1" customWidth="1"/>
    <col min="10245" max="10245" width="33.5703125" style="4" bestFit="1" customWidth="1"/>
    <col min="10246" max="10246" width="18.140625" style="4" bestFit="1" customWidth="1"/>
    <col min="10247" max="10247" width="21.140625" style="4" bestFit="1" customWidth="1"/>
    <col min="10248" max="10249" width="16.28515625" style="4" bestFit="1" customWidth="1"/>
    <col min="10250" max="10250" width="11" style="4" bestFit="1" customWidth="1"/>
    <col min="10251" max="10251" width="12.28515625" style="4" bestFit="1" customWidth="1"/>
    <col min="10252" max="10252" width="14.7109375" style="4" bestFit="1" customWidth="1"/>
    <col min="10253" max="10253" width="9.28515625" style="4" bestFit="1" customWidth="1"/>
    <col min="10254" max="10496" width="9.140625" style="4"/>
    <col min="10497" max="10497" width="11.28515625" style="4" bestFit="1" customWidth="1"/>
    <col min="10498" max="10498" width="10.7109375" style="4" bestFit="1" customWidth="1"/>
    <col min="10499" max="10499" width="18.7109375" style="4" bestFit="1" customWidth="1"/>
    <col min="10500" max="10500" width="22.42578125" style="4" bestFit="1" customWidth="1"/>
    <col min="10501" max="10501" width="33.5703125" style="4" bestFit="1" customWidth="1"/>
    <col min="10502" max="10502" width="18.140625" style="4" bestFit="1" customWidth="1"/>
    <col min="10503" max="10503" width="21.140625" style="4" bestFit="1" customWidth="1"/>
    <col min="10504" max="10505" width="16.28515625" style="4" bestFit="1" customWidth="1"/>
    <col min="10506" max="10506" width="11" style="4" bestFit="1" customWidth="1"/>
    <col min="10507" max="10507" width="12.28515625" style="4" bestFit="1" customWidth="1"/>
    <col min="10508" max="10508" width="14.7109375" style="4" bestFit="1" customWidth="1"/>
    <col min="10509" max="10509" width="9.28515625" style="4" bestFit="1" customWidth="1"/>
    <col min="10510" max="10752" width="9.140625" style="4"/>
    <col min="10753" max="10753" width="11.28515625" style="4" bestFit="1" customWidth="1"/>
    <col min="10754" max="10754" width="10.7109375" style="4" bestFit="1" customWidth="1"/>
    <col min="10755" max="10755" width="18.7109375" style="4" bestFit="1" customWidth="1"/>
    <col min="10756" max="10756" width="22.42578125" style="4" bestFit="1" customWidth="1"/>
    <col min="10757" max="10757" width="33.5703125" style="4" bestFit="1" customWidth="1"/>
    <col min="10758" max="10758" width="18.140625" style="4" bestFit="1" customWidth="1"/>
    <col min="10759" max="10759" width="21.140625" style="4" bestFit="1" customWidth="1"/>
    <col min="10760" max="10761" width="16.28515625" style="4" bestFit="1" customWidth="1"/>
    <col min="10762" max="10762" width="11" style="4" bestFit="1" customWidth="1"/>
    <col min="10763" max="10763" width="12.28515625" style="4" bestFit="1" customWidth="1"/>
    <col min="10764" max="10764" width="14.7109375" style="4" bestFit="1" customWidth="1"/>
    <col min="10765" max="10765" width="9.28515625" style="4" bestFit="1" customWidth="1"/>
    <col min="10766" max="11008" width="9.140625" style="4"/>
    <col min="11009" max="11009" width="11.28515625" style="4" bestFit="1" customWidth="1"/>
    <col min="11010" max="11010" width="10.7109375" style="4" bestFit="1" customWidth="1"/>
    <col min="11011" max="11011" width="18.7109375" style="4" bestFit="1" customWidth="1"/>
    <col min="11012" max="11012" width="22.42578125" style="4" bestFit="1" customWidth="1"/>
    <col min="11013" max="11013" width="33.5703125" style="4" bestFit="1" customWidth="1"/>
    <col min="11014" max="11014" width="18.140625" style="4" bestFit="1" customWidth="1"/>
    <col min="11015" max="11015" width="21.140625" style="4" bestFit="1" customWidth="1"/>
    <col min="11016" max="11017" width="16.28515625" style="4" bestFit="1" customWidth="1"/>
    <col min="11018" max="11018" width="11" style="4" bestFit="1" customWidth="1"/>
    <col min="11019" max="11019" width="12.28515625" style="4" bestFit="1" customWidth="1"/>
    <col min="11020" max="11020" width="14.7109375" style="4" bestFit="1" customWidth="1"/>
    <col min="11021" max="11021" width="9.28515625" style="4" bestFit="1" customWidth="1"/>
    <col min="11022" max="11264" width="9.140625" style="4"/>
    <col min="11265" max="11265" width="11.28515625" style="4" bestFit="1" customWidth="1"/>
    <col min="11266" max="11266" width="10.7109375" style="4" bestFit="1" customWidth="1"/>
    <col min="11267" max="11267" width="18.7109375" style="4" bestFit="1" customWidth="1"/>
    <col min="11268" max="11268" width="22.42578125" style="4" bestFit="1" customWidth="1"/>
    <col min="11269" max="11269" width="33.5703125" style="4" bestFit="1" customWidth="1"/>
    <col min="11270" max="11270" width="18.140625" style="4" bestFit="1" customWidth="1"/>
    <col min="11271" max="11271" width="21.140625" style="4" bestFit="1" customWidth="1"/>
    <col min="11272" max="11273" width="16.28515625" style="4" bestFit="1" customWidth="1"/>
    <col min="11274" max="11274" width="11" style="4" bestFit="1" customWidth="1"/>
    <col min="11275" max="11275" width="12.28515625" style="4" bestFit="1" customWidth="1"/>
    <col min="11276" max="11276" width="14.7109375" style="4" bestFit="1" customWidth="1"/>
    <col min="11277" max="11277" width="9.28515625" style="4" bestFit="1" customWidth="1"/>
    <col min="11278" max="11520" width="9.140625" style="4"/>
    <col min="11521" max="11521" width="11.28515625" style="4" bestFit="1" customWidth="1"/>
    <col min="11522" max="11522" width="10.7109375" style="4" bestFit="1" customWidth="1"/>
    <col min="11523" max="11523" width="18.7109375" style="4" bestFit="1" customWidth="1"/>
    <col min="11524" max="11524" width="22.42578125" style="4" bestFit="1" customWidth="1"/>
    <col min="11525" max="11525" width="33.5703125" style="4" bestFit="1" customWidth="1"/>
    <col min="11526" max="11526" width="18.140625" style="4" bestFit="1" customWidth="1"/>
    <col min="11527" max="11527" width="21.140625" style="4" bestFit="1" customWidth="1"/>
    <col min="11528" max="11529" width="16.28515625" style="4" bestFit="1" customWidth="1"/>
    <col min="11530" max="11530" width="11" style="4" bestFit="1" customWidth="1"/>
    <col min="11531" max="11531" width="12.28515625" style="4" bestFit="1" customWidth="1"/>
    <col min="11532" max="11532" width="14.7109375" style="4" bestFit="1" customWidth="1"/>
    <col min="11533" max="11533" width="9.28515625" style="4" bestFit="1" customWidth="1"/>
    <col min="11534" max="11776" width="9.140625" style="4"/>
    <col min="11777" max="11777" width="11.28515625" style="4" bestFit="1" customWidth="1"/>
    <col min="11778" max="11778" width="10.7109375" style="4" bestFit="1" customWidth="1"/>
    <col min="11779" max="11779" width="18.7109375" style="4" bestFit="1" customWidth="1"/>
    <col min="11780" max="11780" width="22.42578125" style="4" bestFit="1" customWidth="1"/>
    <col min="11781" max="11781" width="33.5703125" style="4" bestFit="1" customWidth="1"/>
    <col min="11782" max="11782" width="18.140625" style="4" bestFit="1" customWidth="1"/>
    <col min="11783" max="11783" width="21.140625" style="4" bestFit="1" customWidth="1"/>
    <col min="11784" max="11785" width="16.28515625" style="4" bestFit="1" customWidth="1"/>
    <col min="11786" max="11786" width="11" style="4" bestFit="1" customWidth="1"/>
    <col min="11787" max="11787" width="12.28515625" style="4" bestFit="1" customWidth="1"/>
    <col min="11788" max="11788" width="14.7109375" style="4" bestFit="1" customWidth="1"/>
    <col min="11789" max="11789" width="9.28515625" style="4" bestFit="1" customWidth="1"/>
    <col min="11790" max="12032" width="9.140625" style="4"/>
    <col min="12033" max="12033" width="11.28515625" style="4" bestFit="1" customWidth="1"/>
    <col min="12034" max="12034" width="10.7109375" style="4" bestFit="1" customWidth="1"/>
    <col min="12035" max="12035" width="18.7109375" style="4" bestFit="1" customWidth="1"/>
    <col min="12036" max="12036" width="22.42578125" style="4" bestFit="1" customWidth="1"/>
    <col min="12037" max="12037" width="33.5703125" style="4" bestFit="1" customWidth="1"/>
    <col min="12038" max="12038" width="18.140625" style="4" bestFit="1" customWidth="1"/>
    <col min="12039" max="12039" width="21.140625" style="4" bestFit="1" customWidth="1"/>
    <col min="12040" max="12041" width="16.28515625" style="4" bestFit="1" customWidth="1"/>
    <col min="12042" max="12042" width="11" style="4" bestFit="1" customWidth="1"/>
    <col min="12043" max="12043" width="12.28515625" style="4" bestFit="1" customWidth="1"/>
    <col min="12044" max="12044" width="14.7109375" style="4" bestFit="1" customWidth="1"/>
    <col min="12045" max="12045" width="9.28515625" style="4" bestFit="1" customWidth="1"/>
    <col min="12046" max="12288" width="9.140625" style="4"/>
    <col min="12289" max="12289" width="11.28515625" style="4" bestFit="1" customWidth="1"/>
    <col min="12290" max="12290" width="10.7109375" style="4" bestFit="1" customWidth="1"/>
    <col min="12291" max="12291" width="18.7109375" style="4" bestFit="1" customWidth="1"/>
    <col min="12292" max="12292" width="22.42578125" style="4" bestFit="1" customWidth="1"/>
    <col min="12293" max="12293" width="33.5703125" style="4" bestFit="1" customWidth="1"/>
    <col min="12294" max="12294" width="18.140625" style="4" bestFit="1" customWidth="1"/>
    <col min="12295" max="12295" width="21.140625" style="4" bestFit="1" customWidth="1"/>
    <col min="12296" max="12297" width="16.28515625" style="4" bestFit="1" customWidth="1"/>
    <col min="12298" max="12298" width="11" style="4" bestFit="1" customWidth="1"/>
    <col min="12299" max="12299" width="12.28515625" style="4" bestFit="1" customWidth="1"/>
    <col min="12300" max="12300" width="14.7109375" style="4" bestFit="1" customWidth="1"/>
    <col min="12301" max="12301" width="9.28515625" style="4" bestFit="1" customWidth="1"/>
    <col min="12302" max="12544" width="9.140625" style="4"/>
    <col min="12545" max="12545" width="11.28515625" style="4" bestFit="1" customWidth="1"/>
    <col min="12546" max="12546" width="10.7109375" style="4" bestFit="1" customWidth="1"/>
    <col min="12547" max="12547" width="18.7109375" style="4" bestFit="1" customWidth="1"/>
    <col min="12548" max="12548" width="22.42578125" style="4" bestFit="1" customWidth="1"/>
    <col min="12549" max="12549" width="33.5703125" style="4" bestFit="1" customWidth="1"/>
    <col min="12550" max="12550" width="18.140625" style="4" bestFit="1" customWidth="1"/>
    <col min="12551" max="12551" width="21.140625" style="4" bestFit="1" customWidth="1"/>
    <col min="12552" max="12553" width="16.28515625" style="4" bestFit="1" customWidth="1"/>
    <col min="12554" max="12554" width="11" style="4" bestFit="1" customWidth="1"/>
    <col min="12555" max="12555" width="12.28515625" style="4" bestFit="1" customWidth="1"/>
    <col min="12556" max="12556" width="14.7109375" style="4" bestFit="1" customWidth="1"/>
    <col min="12557" max="12557" width="9.28515625" style="4" bestFit="1" customWidth="1"/>
    <col min="12558" max="12800" width="9.140625" style="4"/>
    <col min="12801" max="12801" width="11.28515625" style="4" bestFit="1" customWidth="1"/>
    <col min="12802" max="12802" width="10.7109375" style="4" bestFit="1" customWidth="1"/>
    <col min="12803" max="12803" width="18.7109375" style="4" bestFit="1" customWidth="1"/>
    <col min="12804" max="12804" width="22.42578125" style="4" bestFit="1" customWidth="1"/>
    <col min="12805" max="12805" width="33.5703125" style="4" bestFit="1" customWidth="1"/>
    <col min="12806" max="12806" width="18.140625" style="4" bestFit="1" customWidth="1"/>
    <col min="12807" max="12807" width="21.140625" style="4" bestFit="1" customWidth="1"/>
    <col min="12808" max="12809" width="16.28515625" style="4" bestFit="1" customWidth="1"/>
    <col min="12810" max="12810" width="11" style="4" bestFit="1" customWidth="1"/>
    <col min="12811" max="12811" width="12.28515625" style="4" bestFit="1" customWidth="1"/>
    <col min="12812" max="12812" width="14.7109375" style="4" bestFit="1" customWidth="1"/>
    <col min="12813" max="12813" width="9.28515625" style="4" bestFit="1" customWidth="1"/>
    <col min="12814" max="13056" width="9.140625" style="4"/>
    <col min="13057" max="13057" width="11.28515625" style="4" bestFit="1" customWidth="1"/>
    <col min="13058" max="13058" width="10.7109375" style="4" bestFit="1" customWidth="1"/>
    <col min="13059" max="13059" width="18.7109375" style="4" bestFit="1" customWidth="1"/>
    <col min="13060" max="13060" width="22.42578125" style="4" bestFit="1" customWidth="1"/>
    <col min="13061" max="13061" width="33.5703125" style="4" bestFit="1" customWidth="1"/>
    <col min="13062" max="13062" width="18.140625" style="4" bestFit="1" customWidth="1"/>
    <col min="13063" max="13063" width="21.140625" style="4" bestFit="1" customWidth="1"/>
    <col min="13064" max="13065" width="16.28515625" style="4" bestFit="1" customWidth="1"/>
    <col min="13066" max="13066" width="11" style="4" bestFit="1" customWidth="1"/>
    <col min="13067" max="13067" width="12.28515625" style="4" bestFit="1" customWidth="1"/>
    <col min="13068" max="13068" width="14.7109375" style="4" bestFit="1" customWidth="1"/>
    <col min="13069" max="13069" width="9.28515625" style="4" bestFit="1" customWidth="1"/>
    <col min="13070" max="13312" width="9.140625" style="4"/>
    <col min="13313" max="13313" width="11.28515625" style="4" bestFit="1" customWidth="1"/>
    <col min="13314" max="13314" width="10.7109375" style="4" bestFit="1" customWidth="1"/>
    <col min="13315" max="13315" width="18.7109375" style="4" bestFit="1" customWidth="1"/>
    <col min="13316" max="13316" width="22.42578125" style="4" bestFit="1" customWidth="1"/>
    <col min="13317" max="13317" width="33.5703125" style="4" bestFit="1" customWidth="1"/>
    <col min="13318" max="13318" width="18.140625" style="4" bestFit="1" customWidth="1"/>
    <col min="13319" max="13319" width="21.140625" style="4" bestFit="1" customWidth="1"/>
    <col min="13320" max="13321" width="16.28515625" style="4" bestFit="1" customWidth="1"/>
    <col min="13322" max="13322" width="11" style="4" bestFit="1" customWidth="1"/>
    <col min="13323" max="13323" width="12.28515625" style="4" bestFit="1" customWidth="1"/>
    <col min="13324" max="13324" width="14.7109375" style="4" bestFit="1" customWidth="1"/>
    <col min="13325" max="13325" width="9.28515625" style="4" bestFit="1" customWidth="1"/>
    <col min="13326" max="13568" width="9.140625" style="4"/>
    <col min="13569" max="13569" width="11.28515625" style="4" bestFit="1" customWidth="1"/>
    <col min="13570" max="13570" width="10.7109375" style="4" bestFit="1" customWidth="1"/>
    <col min="13571" max="13571" width="18.7109375" style="4" bestFit="1" customWidth="1"/>
    <col min="13572" max="13572" width="22.42578125" style="4" bestFit="1" customWidth="1"/>
    <col min="13573" max="13573" width="33.5703125" style="4" bestFit="1" customWidth="1"/>
    <col min="13574" max="13574" width="18.140625" style="4" bestFit="1" customWidth="1"/>
    <col min="13575" max="13575" width="21.140625" style="4" bestFit="1" customWidth="1"/>
    <col min="13576" max="13577" width="16.28515625" style="4" bestFit="1" customWidth="1"/>
    <col min="13578" max="13578" width="11" style="4" bestFit="1" customWidth="1"/>
    <col min="13579" max="13579" width="12.28515625" style="4" bestFit="1" customWidth="1"/>
    <col min="13580" max="13580" width="14.7109375" style="4" bestFit="1" customWidth="1"/>
    <col min="13581" max="13581" width="9.28515625" style="4" bestFit="1" customWidth="1"/>
    <col min="13582" max="13824" width="9.140625" style="4"/>
    <col min="13825" max="13825" width="11.28515625" style="4" bestFit="1" customWidth="1"/>
    <col min="13826" max="13826" width="10.7109375" style="4" bestFit="1" customWidth="1"/>
    <col min="13827" max="13827" width="18.7109375" style="4" bestFit="1" customWidth="1"/>
    <col min="13828" max="13828" width="22.42578125" style="4" bestFit="1" customWidth="1"/>
    <col min="13829" max="13829" width="33.5703125" style="4" bestFit="1" customWidth="1"/>
    <col min="13830" max="13830" width="18.140625" style="4" bestFit="1" customWidth="1"/>
    <col min="13831" max="13831" width="21.140625" style="4" bestFit="1" customWidth="1"/>
    <col min="13832" max="13833" width="16.28515625" style="4" bestFit="1" customWidth="1"/>
    <col min="13834" max="13834" width="11" style="4" bestFit="1" customWidth="1"/>
    <col min="13835" max="13835" width="12.28515625" style="4" bestFit="1" customWidth="1"/>
    <col min="13836" max="13836" width="14.7109375" style="4" bestFit="1" customWidth="1"/>
    <col min="13837" max="13837" width="9.28515625" style="4" bestFit="1" customWidth="1"/>
    <col min="13838" max="14080" width="9.140625" style="4"/>
    <col min="14081" max="14081" width="11.28515625" style="4" bestFit="1" customWidth="1"/>
    <col min="14082" max="14082" width="10.7109375" style="4" bestFit="1" customWidth="1"/>
    <col min="14083" max="14083" width="18.7109375" style="4" bestFit="1" customWidth="1"/>
    <col min="14084" max="14084" width="22.42578125" style="4" bestFit="1" customWidth="1"/>
    <col min="14085" max="14085" width="33.5703125" style="4" bestFit="1" customWidth="1"/>
    <col min="14086" max="14086" width="18.140625" style="4" bestFit="1" customWidth="1"/>
    <col min="14087" max="14087" width="21.140625" style="4" bestFit="1" customWidth="1"/>
    <col min="14088" max="14089" width="16.28515625" style="4" bestFit="1" customWidth="1"/>
    <col min="14090" max="14090" width="11" style="4" bestFit="1" customWidth="1"/>
    <col min="14091" max="14091" width="12.28515625" style="4" bestFit="1" customWidth="1"/>
    <col min="14092" max="14092" width="14.7109375" style="4" bestFit="1" customWidth="1"/>
    <col min="14093" max="14093" width="9.28515625" style="4" bestFit="1" customWidth="1"/>
    <col min="14094" max="14336" width="9.140625" style="4"/>
    <col min="14337" max="14337" width="11.28515625" style="4" bestFit="1" customWidth="1"/>
    <col min="14338" max="14338" width="10.7109375" style="4" bestFit="1" customWidth="1"/>
    <col min="14339" max="14339" width="18.7109375" style="4" bestFit="1" customWidth="1"/>
    <col min="14340" max="14340" width="22.42578125" style="4" bestFit="1" customWidth="1"/>
    <col min="14341" max="14341" width="33.5703125" style="4" bestFit="1" customWidth="1"/>
    <col min="14342" max="14342" width="18.140625" style="4" bestFit="1" customWidth="1"/>
    <col min="14343" max="14343" width="21.140625" style="4" bestFit="1" customWidth="1"/>
    <col min="14344" max="14345" width="16.28515625" style="4" bestFit="1" customWidth="1"/>
    <col min="14346" max="14346" width="11" style="4" bestFit="1" customWidth="1"/>
    <col min="14347" max="14347" width="12.28515625" style="4" bestFit="1" customWidth="1"/>
    <col min="14348" max="14348" width="14.7109375" style="4" bestFit="1" customWidth="1"/>
    <col min="14349" max="14349" width="9.28515625" style="4" bestFit="1" customWidth="1"/>
    <col min="14350" max="14592" width="9.140625" style="4"/>
    <col min="14593" max="14593" width="11.28515625" style="4" bestFit="1" customWidth="1"/>
    <col min="14594" max="14594" width="10.7109375" style="4" bestFit="1" customWidth="1"/>
    <col min="14595" max="14595" width="18.7109375" style="4" bestFit="1" customWidth="1"/>
    <col min="14596" max="14596" width="22.42578125" style="4" bestFit="1" customWidth="1"/>
    <col min="14597" max="14597" width="33.5703125" style="4" bestFit="1" customWidth="1"/>
    <col min="14598" max="14598" width="18.140625" style="4" bestFit="1" customWidth="1"/>
    <col min="14599" max="14599" width="21.140625" style="4" bestFit="1" customWidth="1"/>
    <col min="14600" max="14601" width="16.28515625" style="4" bestFit="1" customWidth="1"/>
    <col min="14602" max="14602" width="11" style="4" bestFit="1" customWidth="1"/>
    <col min="14603" max="14603" width="12.28515625" style="4" bestFit="1" customWidth="1"/>
    <col min="14604" max="14604" width="14.7109375" style="4" bestFit="1" customWidth="1"/>
    <col min="14605" max="14605" width="9.28515625" style="4" bestFit="1" customWidth="1"/>
    <col min="14606" max="14848" width="9.140625" style="4"/>
    <col min="14849" max="14849" width="11.28515625" style="4" bestFit="1" customWidth="1"/>
    <col min="14850" max="14850" width="10.7109375" style="4" bestFit="1" customWidth="1"/>
    <col min="14851" max="14851" width="18.7109375" style="4" bestFit="1" customWidth="1"/>
    <col min="14852" max="14852" width="22.42578125" style="4" bestFit="1" customWidth="1"/>
    <col min="14853" max="14853" width="33.5703125" style="4" bestFit="1" customWidth="1"/>
    <col min="14854" max="14854" width="18.140625" style="4" bestFit="1" customWidth="1"/>
    <col min="14855" max="14855" width="21.140625" style="4" bestFit="1" customWidth="1"/>
    <col min="14856" max="14857" width="16.28515625" style="4" bestFit="1" customWidth="1"/>
    <col min="14858" max="14858" width="11" style="4" bestFit="1" customWidth="1"/>
    <col min="14859" max="14859" width="12.28515625" style="4" bestFit="1" customWidth="1"/>
    <col min="14860" max="14860" width="14.7109375" style="4" bestFit="1" customWidth="1"/>
    <col min="14861" max="14861" width="9.28515625" style="4" bestFit="1" customWidth="1"/>
    <col min="14862" max="15104" width="9.140625" style="4"/>
    <col min="15105" max="15105" width="11.28515625" style="4" bestFit="1" customWidth="1"/>
    <col min="15106" max="15106" width="10.7109375" style="4" bestFit="1" customWidth="1"/>
    <col min="15107" max="15107" width="18.7109375" style="4" bestFit="1" customWidth="1"/>
    <col min="15108" max="15108" width="22.42578125" style="4" bestFit="1" customWidth="1"/>
    <col min="15109" max="15109" width="33.5703125" style="4" bestFit="1" customWidth="1"/>
    <col min="15110" max="15110" width="18.140625" style="4" bestFit="1" customWidth="1"/>
    <col min="15111" max="15111" width="21.140625" style="4" bestFit="1" customWidth="1"/>
    <col min="15112" max="15113" width="16.28515625" style="4" bestFit="1" customWidth="1"/>
    <col min="15114" max="15114" width="11" style="4" bestFit="1" customWidth="1"/>
    <col min="15115" max="15115" width="12.28515625" style="4" bestFit="1" customWidth="1"/>
    <col min="15116" max="15116" width="14.7109375" style="4" bestFit="1" customWidth="1"/>
    <col min="15117" max="15117" width="9.28515625" style="4" bestFit="1" customWidth="1"/>
    <col min="15118" max="15360" width="9.140625" style="4"/>
    <col min="15361" max="15361" width="11.28515625" style="4" bestFit="1" customWidth="1"/>
    <col min="15362" max="15362" width="10.7109375" style="4" bestFit="1" customWidth="1"/>
    <col min="15363" max="15363" width="18.7109375" style="4" bestFit="1" customWidth="1"/>
    <col min="15364" max="15364" width="22.42578125" style="4" bestFit="1" customWidth="1"/>
    <col min="15365" max="15365" width="33.5703125" style="4" bestFit="1" customWidth="1"/>
    <col min="15366" max="15366" width="18.140625" style="4" bestFit="1" customWidth="1"/>
    <col min="15367" max="15367" width="21.140625" style="4" bestFit="1" customWidth="1"/>
    <col min="15368" max="15369" width="16.28515625" style="4" bestFit="1" customWidth="1"/>
    <col min="15370" max="15370" width="11" style="4" bestFit="1" customWidth="1"/>
    <col min="15371" max="15371" width="12.28515625" style="4" bestFit="1" customWidth="1"/>
    <col min="15372" max="15372" width="14.7109375" style="4" bestFit="1" customWidth="1"/>
    <col min="15373" max="15373" width="9.28515625" style="4" bestFit="1" customWidth="1"/>
    <col min="15374" max="15616" width="9.140625" style="4"/>
    <col min="15617" max="15617" width="11.28515625" style="4" bestFit="1" customWidth="1"/>
    <col min="15618" max="15618" width="10.7109375" style="4" bestFit="1" customWidth="1"/>
    <col min="15619" max="15619" width="18.7109375" style="4" bestFit="1" customWidth="1"/>
    <col min="15620" max="15620" width="22.42578125" style="4" bestFit="1" customWidth="1"/>
    <col min="15621" max="15621" width="33.5703125" style="4" bestFit="1" customWidth="1"/>
    <col min="15622" max="15622" width="18.140625" style="4" bestFit="1" customWidth="1"/>
    <col min="15623" max="15623" width="21.140625" style="4" bestFit="1" customWidth="1"/>
    <col min="15624" max="15625" width="16.28515625" style="4" bestFit="1" customWidth="1"/>
    <col min="15626" max="15626" width="11" style="4" bestFit="1" customWidth="1"/>
    <col min="15627" max="15627" width="12.28515625" style="4" bestFit="1" customWidth="1"/>
    <col min="15628" max="15628" width="14.7109375" style="4" bestFit="1" customWidth="1"/>
    <col min="15629" max="15629" width="9.28515625" style="4" bestFit="1" customWidth="1"/>
    <col min="15630" max="15872" width="9.140625" style="4"/>
    <col min="15873" max="15873" width="11.28515625" style="4" bestFit="1" customWidth="1"/>
    <col min="15874" max="15874" width="10.7109375" style="4" bestFit="1" customWidth="1"/>
    <col min="15875" max="15875" width="18.7109375" style="4" bestFit="1" customWidth="1"/>
    <col min="15876" max="15876" width="22.42578125" style="4" bestFit="1" customWidth="1"/>
    <col min="15877" max="15877" width="33.5703125" style="4" bestFit="1" customWidth="1"/>
    <col min="15878" max="15878" width="18.140625" style="4" bestFit="1" customWidth="1"/>
    <col min="15879" max="15879" width="21.140625" style="4" bestFit="1" customWidth="1"/>
    <col min="15880" max="15881" width="16.28515625" style="4" bestFit="1" customWidth="1"/>
    <col min="15882" max="15882" width="11" style="4" bestFit="1" customWidth="1"/>
    <col min="15883" max="15883" width="12.28515625" style="4" bestFit="1" customWidth="1"/>
    <col min="15884" max="15884" width="14.7109375" style="4" bestFit="1" customWidth="1"/>
    <col min="15885" max="15885" width="9.28515625" style="4" bestFit="1" customWidth="1"/>
    <col min="15886" max="16128" width="9.140625" style="4"/>
    <col min="16129" max="16129" width="11.28515625" style="4" bestFit="1" customWidth="1"/>
    <col min="16130" max="16130" width="10.7109375" style="4" bestFit="1" customWidth="1"/>
    <col min="16131" max="16131" width="18.7109375" style="4" bestFit="1" customWidth="1"/>
    <col min="16132" max="16132" width="22.42578125" style="4" bestFit="1" customWidth="1"/>
    <col min="16133" max="16133" width="33.5703125" style="4" bestFit="1" customWidth="1"/>
    <col min="16134" max="16134" width="18.140625" style="4" bestFit="1" customWidth="1"/>
    <col min="16135" max="16135" width="21.140625" style="4" bestFit="1" customWidth="1"/>
    <col min="16136" max="16137" width="16.28515625" style="4" bestFit="1" customWidth="1"/>
    <col min="16138" max="16138" width="11" style="4" bestFit="1" customWidth="1"/>
    <col min="16139" max="16139" width="12.28515625" style="4" bestFit="1" customWidth="1"/>
    <col min="16140" max="16140" width="14.7109375" style="4" bestFit="1" customWidth="1"/>
    <col min="16141" max="16141" width="9.28515625" style="4" bestFit="1" customWidth="1"/>
    <col min="16142" max="16384" width="9.140625" style="4"/>
  </cols>
  <sheetData>
    <row r="1" spans="1:13" ht="28.5" customHeight="1" thickBot="1" x14ac:dyDescent="0.3">
      <c r="F1" s="1" t="s">
        <v>11</v>
      </c>
      <c r="G1" s="47" t="s">
        <v>12</v>
      </c>
      <c r="H1" s="1" t="s">
        <v>11</v>
      </c>
      <c r="I1" s="49" t="s">
        <v>12</v>
      </c>
      <c r="J1" s="1" t="s">
        <v>11</v>
      </c>
      <c r="K1" s="41" t="s">
        <v>12</v>
      </c>
      <c r="L1" s="41" t="s">
        <v>13</v>
      </c>
      <c r="M1" s="5"/>
    </row>
    <row r="2" spans="1:13" ht="27" customHeight="1" thickBot="1" x14ac:dyDescent="0.3">
      <c r="A2" s="45" t="s">
        <v>14</v>
      </c>
      <c r="B2" s="2" t="s">
        <v>15</v>
      </c>
      <c r="C2" s="3" t="s">
        <v>16</v>
      </c>
      <c r="D2" s="2" t="s">
        <v>17</v>
      </c>
      <c r="E2" s="46" t="s">
        <v>18</v>
      </c>
      <c r="F2" s="43" t="s">
        <v>19</v>
      </c>
      <c r="G2" s="48" t="s">
        <v>19</v>
      </c>
      <c r="H2" s="44" t="s">
        <v>20</v>
      </c>
      <c r="I2" s="50" t="s">
        <v>20</v>
      </c>
      <c r="J2" s="43" t="s">
        <v>21</v>
      </c>
      <c r="K2" s="42" t="s">
        <v>21</v>
      </c>
      <c r="L2" s="43" t="s">
        <v>22</v>
      </c>
      <c r="M2" s="42" t="s">
        <v>23</v>
      </c>
    </row>
    <row r="3" spans="1:13" ht="15" customHeight="1" x14ac:dyDescent="0.25">
      <c r="A3" s="51">
        <v>38761</v>
      </c>
      <c r="B3" s="52" t="s">
        <v>24</v>
      </c>
      <c r="C3" s="53" t="s">
        <v>25</v>
      </c>
      <c r="D3" s="52" t="s">
        <v>26</v>
      </c>
      <c r="E3" s="53" t="s">
        <v>27</v>
      </c>
      <c r="F3" s="111">
        <v>22</v>
      </c>
      <c r="G3" s="175">
        <f>GEOMEAN(F3:F5)</f>
        <v>21.754854247485252</v>
      </c>
      <c r="H3" s="110">
        <v>3.91</v>
      </c>
      <c r="I3" s="176">
        <f>GEOMEAN(H3:H5)</f>
        <v>3.4855266260421041</v>
      </c>
      <c r="J3" s="111">
        <v>91</v>
      </c>
      <c r="K3" s="177">
        <f>AVERAGE(J3:J5)</f>
        <v>95.7</v>
      </c>
      <c r="L3" s="178" t="s">
        <v>28</v>
      </c>
      <c r="M3" s="179"/>
    </row>
    <row r="4" spans="1:13" ht="15" customHeight="1" x14ac:dyDescent="0.25">
      <c r="A4" s="54">
        <v>38828</v>
      </c>
      <c r="B4" s="55" t="s">
        <v>24</v>
      </c>
      <c r="C4" s="56" t="s">
        <v>25</v>
      </c>
      <c r="D4" s="55" t="s">
        <v>26</v>
      </c>
      <c r="E4" s="56" t="s">
        <v>27</v>
      </c>
      <c r="F4" s="104">
        <v>18</v>
      </c>
      <c r="G4" s="164"/>
      <c r="H4" s="103">
        <v>2.85</v>
      </c>
      <c r="I4" s="165"/>
      <c r="J4" s="104">
        <v>96</v>
      </c>
      <c r="K4" s="144"/>
      <c r="L4" s="145"/>
      <c r="M4" s="180"/>
    </row>
    <row r="5" spans="1:13" ht="15" customHeight="1" x14ac:dyDescent="0.25">
      <c r="A5" s="54">
        <v>38925</v>
      </c>
      <c r="B5" s="55" t="s">
        <v>24</v>
      </c>
      <c r="C5" s="56" t="s">
        <v>25</v>
      </c>
      <c r="D5" s="55" t="s">
        <v>26</v>
      </c>
      <c r="E5" s="56" t="s">
        <v>27</v>
      </c>
      <c r="F5" s="104">
        <v>26</v>
      </c>
      <c r="G5" s="164"/>
      <c r="H5" s="103">
        <v>3.8</v>
      </c>
      <c r="I5" s="165"/>
      <c r="J5" s="104">
        <v>100.1</v>
      </c>
      <c r="K5" s="144"/>
      <c r="L5" s="145"/>
      <c r="M5" s="180"/>
    </row>
    <row r="6" spans="1:13" ht="15" customHeight="1" x14ac:dyDescent="0.25">
      <c r="A6" s="57">
        <v>39478</v>
      </c>
      <c r="B6" s="58" t="s">
        <v>24</v>
      </c>
      <c r="C6" s="59" t="s">
        <v>25</v>
      </c>
      <c r="D6" s="58" t="s">
        <v>26</v>
      </c>
      <c r="E6" s="59" t="s">
        <v>27</v>
      </c>
      <c r="F6" s="104">
        <v>47</v>
      </c>
      <c r="G6" s="164">
        <f>GEOMEAN(F6:F8)</f>
        <v>37.117232254991791</v>
      </c>
      <c r="H6" s="103" t="s">
        <v>9</v>
      </c>
      <c r="I6" s="165">
        <f>GEOMEAN(H6:H8)</f>
        <v>14.352630420936784</v>
      </c>
      <c r="J6" s="104">
        <v>95.4</v>
      </c>
      <c r="K6" s="144">
        <f>AVERAGE(J6:J8)</f>
        <v>98.633333333333326</v>
      </c>
      <c r="L6" s="145" t="s">
        <v>29</v>
      </c>
      <c r="M6" s="181" t="s">
        <v>30</v>
      </c>
    </row>
    <row r="7" spans="1:13" ht="15" customHeight="1" x14ac:dyDescent="0.25">
      <c r="A7" s="54">
        <v>39587</v>
      </c>
      <c r="B7" s="55" t="s">
        <v>24</v>
      </c>
      <c r="C7" s="56" t="s">
        <v>25</v>
      </c>
      <c r="D7" s="55" t="s">
        <v>26</v>
      </c>
      <c r="E7" s="56" t="s">
        <v>27</v>
      </c>
      <c r="F7" s="104">
        <v>34</v>
      </c>
      <c r="G7" s="164"/>
      <c r="H7" s="103">
        <v>27.8</v>
      </c>
      <c r="I7" s="165"/>
      <c r="J7" s="104">
        <v>97.4</v>
      </c>
      <c r="K7" s="144"/>
      <c r="L7" s="145"/>
      <c r="M7" s="181"/>
    </row>
    <row r="8" spans="1:13" ht="15" customHeight="1" x14ac:dyDescent="0.25">
      <c r="A8" s="54">
        <v>39744</v>
      </c>
      <c r="B8" s="55" t="s">
        <v>24</v>
      </c>
      <c r="C8" s="56" t="s">
        <v>25</v>
      </c>
      <c r="D8" s="55" t="s">
        <v>26</v>
      </c>
      <c r="E8" s="56" t="s">
        <v>27</v>
      </c>
      <c r="F8" s="104">
        <v>32</v>
      </c>
      <c r="G8" s="164"/>
      <c r="H8" s="103">
        <v>7.41</v>
      </c>
      <c r="I8" s="165"/>
      <c r="J8" s="104">
        <v>103.1</v>
      </c>
      <c r="K8" s="144"/>
      <c r="L8" s="145"/>
      <c r="M8" s="181"/>
    </row>
    <row r="9" spans="1:13" s="5" customFormat="1" ht="15" customHeight="1" x14ac:dyDescent="0.25">
      <c r="A9" s="57">
        <v>39854</v>
      </c>
      <c r="B9" s="58" t="s">
        <v>24</v>
      </c>
      <c r="C9" s="59" t="s">
        <v>25</v>
      </c>
      <c r="D9" s="58" t="s">
        <v>26</v>
      </c>
      <c r="E9" s="59" t="s">
        <v>27</v>
      </c>
      <c r="F9" s="104">
        <v>28</v>
      </c>
      <c r="G9" s="164">
        <f>GEOMEAN(F9:F10)</f>
        <v>33.882148692194832</v>
      </c>
      <c r="H9" s="103" t="s">
        <v>9</v>
      </c>
      <c r="I9" s="165">
        <v>14</v>
      </c>
      <c r="J9" s="104">
        <v>109</v>
      </c>
      <c r="K9" s="144">
        <f>AVERAGE(J9:J10)</f>
        <v>104</v>
      </c>
      <c r="L9" s="145" t="s">
        <v>29</v>
      </c>
      <c r="M9" s="182" t="s">
        <v>31</v>
      </c>
    </row>
    <row r="10" spans="1:13" ht="15" customHeight="1" x14ac:dyDescent="0.25">
      <c r="A10" s="54">
        <v>39930</v>
      </c>
      <c r="B10" s="55" t="s">
        <v>24</v>
      </c>
      <c r="C10" s="56" t="s">
        <v>25</v>
      </c>
      <c r="D10" s="55" t="s">
        <v>26</v>
      </c>
      <c r="E10" s="56" t="s">
        <v>27</v>
      </c>
      <c r="F10" s="104">
        <v>41</v>
      </c>
      <c r="G10" s="164"/>
      <c r="H10" s="103">
        <v>14</v>
      </c>
      <c r="I10" s="165"/>
      <c r="J10" s="104">
        <v>99</v>
      </c>
      <c r="K10" s="144"/>
      <c r="L10" s="145"/>
      <c r="M10" s="182"/>
    </row>
    <row r="11" spans="1:13" ht="15" customHeight="1" x14ac:dyDescent="0.25">
      <c r="A11" s="57">
        <v>40289</v>
      </c>
      <c r="B11" s="58" t="s">
        <v>24</v>
      </c>
      <c r="C11" s="59" t="s">
        <v>25</v>
      </c>
      <c r="D11" s="58" t="s">
        <v>26</v>
      </c>
      <c r="E11" s="59" t="s">
        <v>27</v>
      </c>
      <c r="F11" s="104">
        <v>14</v>
      </c>
      <c r="G11" s="164">
        <f>GEOMEAN(F11:F14)</f>
        <v>20.724206234163919</v>
      </c>
      <c r="H11" s="103">
        <v>1.65</v>
      </c>
      <c r="I11" s="165">
        <f>GEOMEAN(H11:H14)</f>
        <v>3.7559952076646743</v>
      </c>
      <c r="J11" s="104">
        <v>92.9</v>
      </c>
      <c r="K11" s="144">
        <f>AVERAGE(J11:J14)</f>
        <v>100.2</v>
      </c>
      <c r="L11" s="145" t="s">
        <v>28</v>
      </c>
      <c r="M11" s="183" t="s">
        <v>32</v>
      </c>
    </row>
    <row r="12" spans="1:13" ht="15" customHeight="1" x14ac:dyDescent="0.25">
      <c r="A12" s="54">
        <v>40336</v>
      </c>
      <c r="B12" s="55" t="s">
        <v>24</v>
      </c>
      <c r="C12" s="56" t="s">
        <v>25</v>
      </c>
      <c r="D12" s="55" t="s">
        <v>26</v>
      </c>
      <c r="E12" s="56" t="s">
        <v>27</v>
      </c>
      <c r="F12" s="104">
        <v>27</v>
      </c>
      <c r="G12" s="164"/>
      <c r="H12" s="103" t="s">
        <v>33</v>
      </c>
      <c r="I12" s="165"/>
      <c r="J12" s="104">
        <v>105.8</v>
      </c>
      <c r="K12" s="144"/>
      <c r="L12" s="145"/>
      <c r="M12" s="183"/>
    </row>
    <row r="13" spans="1:13" ht="15" customHeight="1" x14ac:dyDescent="0.25">
      <c r="A13" s="54">
        <v>40421</v>
      </c>
      <c r="B13" s="55" t="s">
        <v>24</v>
      </c>
      <c r="C13" s="56" t="s">
        <v>25</v>
      </c>
      <c r="D13" s="55" t="s">
        <v>26</v>
      </c>
      <c r="E13" s="56" t="s">
        <v>27</v>
      </c>
      <c r="F13" s="104">
        <v>61</v>
      </c>
      <c r="G13" s="164"/>
      <c r="H13" s="103">
        <v>8.5500000000000007</v>
      </c>
      <c r="I13" s="165"/>
      <c r="J13" s="104">
        <v>102.9</v>
      </c>
      <c r="K13" s="144"/>
      <c r="L13" s="145"/>
      <c r="M13" s="183"/>
    </row>
    <row r="14" spans="1:13" ht="15" customHeight="1" x14ac:dyDescent="0.25">
      <c r="A14" s="54">
        <v>40499</v>
      </c>
      <c r="B14" s="55" t="s">
        <v>24</v>
      </c>
      <c r="C14" s="56" t="s">
        <v>25</v>
      </c>
      <c r="D14" s="55" t="s">
        <v>26</v>
      </c>
      <c r="E14" s="56" t="s">
        <v>27</v>
      </c>
      <c r="F14" s="104">
        <v>8</v>
      </c>
      <c r="G14" s="164"/>
      <c r="H14" s="103" t="s">
        <v>33</v>
      </c>
      <c r="I14" s="165"/>
      <c r="J14" s="104">
        <v>99.2</v>
      </c>
      <c r="K14" s="144"/>
      <c r="L14" s="145"/>
      <c r="M14" s="183"/>
    </row>
    <row r="15" spans="1:13" ht="15" customHeight="1" x14ac:dyDescent="0.25">
      <c r="A15" s="57">
        <v>40570</v>
      </c>
      <c r="B15" s="58" t="s">
        <v>24</v>
      </c>
      <c r="C15" s="59" t="s">
        <v>25</v>
      </c>
      <c r="D15" s="58" t="s">
        <v>26</v>
      </c>
      <c r="E15" s="59" t="s">
        <v>27</v>
      </c>
      <c r="F15" s="104">
        <v>12</v>
      </c>
      <c r="G15" s="164">
        <f>GEOMEAN(F15:F18)</f>
        <v>24.23101796233091</v>
      </c>
      <c r="H15" s="103">
        <v>1.85</v>
      </c>
      <c r="I15" s="165">
        <f>GEOMEAN(H15:H18)</f>
        <v>3.7489507340985688</v>
      </c>
      <c r="J15" s="104">
        <v>69.3</v>
      </c>
      <c r="K15" s="144">
        <f>AVERAGE(J15:J18)</f>
        <v>97</v>
      </c>
      <c r="L15" s="145" t="s">
        <v>28</v>
      </c>
      <c r="M15" s="182" t="s">
        <v>31</v>
      </c>
    </row>
    <row r="16" spans="1:13" ht="15" customHeight="1" x14ac:dyDescent="0.25">
      <c r="A16" s="54">
        <v>40666</v>
      </c>
      <c r="B16" s="55" t="s">
        <v>24</v>
      </c>
      <c r="C16" s="56" t="s">
        <v>25</v>
      </c>
      <c r="D16" s="55" t="s">
        <v>26</v>
      </c>
      <c r="E16" s="56" t="s">
        <v>27</v>
      </c>
      <c r="F16" s="104">
        <v>18</v>
      </c>
      <c r="G16" s="164"/>
      <c r="H16" s="103">
        <v>1.24</v>
      </c>
      <c r="I16" s="165"/>
      <c r="J16" s="104">
        <v>102</v>
      </c>
      <c r="K16" s="144"/>
      <c r="L16" s="145"/>
      <c r="M16" s="182"/>
    </row>
    <row r="17" spans="1:13" ht="15" customHeight="1" x14ac:dyDescent="0.25">
      <c r="A17" s="54">
        <v>40743</v>
      </c>
      <c r="B17" s="55" t="s">
        <v>24</v>
      </c>
      <c r="C17" s="56" t="s">
        <v>25</v>
      </c>
      <c r="D17" s="55" t="s">
        <v>26</v>
      </c>
      <c r="E17" s="56" t="s">
        <v>27</v>
      </c>
      <c r="F17" s="104">
        <v>19</v>
      </c>
      <c r="G17" s="164"/>
      <c r="H17" s="103">
        <v>3.57</v>
      </c>
      <c r="I17" s="165"/>
      <c r="J17" s="104">
        <v>122.8</v>
      </c>
      <c r="K17" s="144"/>
      <c r="L17" s="145"/>
      <c r="M17" s="182"/>
    </row>
    <row r="18" spans="1:13" ht="15" customHeight="1" x14ac:dyDescent="0.25">
      <c r="A18" s="54">
        <v>40890</v>
      </c>
      <c r="B18" s="55" t="s">
        <v>24</v>
      </c>
      <c r="C18" s="56" t="s">
        <v>25</v>
      </c>
      <c r="D18" s="55" t="s">
        <v>26</v>
      </c>
      <c r="E18" s="56" t="s">
        <v>27</v>
      </c>
      <c r="F18" s="104">
        <v>84</v>
      </c>
      <c r="G18" s="164"/>
      <c r="H18" s="103">
        <v>24.12</v>
      </c>
      <c r="I18" s="165"/>
      <c r="J18" s="104">
        <v>93.9</v>
      </c>
      <c r="K18" s="144"/>
      <c r="L18" s="145"/>
      <c r="M18" s="182"/>
    </row>
    <row r="19" spans="1:13" ht="15" customHeight="1" x14ac:dyDescent="0.25">
      <c r="A19" s="57">
        <v>40947</v>
      </c>
      <c r="B19" s="58" t="s">
        <v>24</v>
      </c>
      <c r="C19" s="59" t="s">
        <v>25</v>
      </c>
      <c r="D19" s="58" t="s">
        <v>26</v>
      </c>
      <c r="E19" s="59" t="s">
        <v>27</v>
      </c>
      <c r="F19" s="104">
        <v>133</v>
      </c>
      <c r="G19" s="164">
        <f>GEOMEAN(F19:F22)</f>
        <v>46.050786014741099</v>
      </c>
      <c r="H19" s="103">
        <v>21.22</v>
      </c>
      <c r="I19" s="165">
        <f>GEOMEAN(H19:H22)</f>
        <v>7.5849349066687246</v>
      </c>
      <c r="J19" s="104">
        <v>168.1</v>
      </c>
      <c r="K19" s="144">
        <f>AVERAGE(J19:J22)</f>
        <v>117.4</v>
      </c>
      <c r="L19" s="145" t="s">
        <v>29</v>
      </c>
      <c r="M19" s="181" t="s">
        <v>30</v>
      </c>
    </row>
    <row r="20" spans="1:13" ht="15" customHeight="1" x14ac:dyDescent="0.25">
      <c r="A20" s="54">
        <v>41002</v>
      </c>
      <c r="B20" s="55" t="s">
        <v>24</v>
      </c>
      <c r="C20" s="56" t="s">
        <v>25</v>
      </c>
      <c r="D20" s="55" t="s">
        <v>26</v>
      </c>
      <c r="E20" s="56" t="s">
        <v>27</v>
      </c>
      <c r="F20" s="104">
        <v>29</v>
      </c>
      <c r="G20" s="164"/>
      <c r="H20" s="103">
        <v>3.43</v>
      </c>
      <c r="I20" s="165"/>
      <c r="J20" s="104">
        <v>92.3</v>
      </c>
      <c r="K20" s="144"/>
      <c r="L20" s="145"/>
      <c r="M20" s="181"/>
    </row>
    <row r="21" spans="1:13" ht="15" customHeight="1" x14ac:dyDescent="0.25">
      <c r="A21" s="54">
        <v>41117</v>
      </c>
      <c r="B21" s="55" t="s">
        <v>24</v>
      </c>
      <c r="C21" s="56" t="s">
        <v>25</v>
      </c>
      <c r="D21" s="55" t="s">
        <v>26</v>
      </c>
      <c r="E21" s="56" t="s">
        <v>27</v>
      </c>
      <c r="F21" s="104">
        <v>22</v>
      </c>
      <c r="G21" s="164"/>
      <c r="H21" s="103">
        <v>5.15</v>
      </c>
      <c r="I21" s="165"/>
      <c r="J21" s="104">
        <v>109.8</v>
      </c>
      <c r="K21" s="144"/>
      <c r="L21" s="145"/>
      <c r="M21" s="181"/>
    </row>
    <row r="22" spans="1:13" ht="15" customHeight="1" x14ac:dyDescent="0.25">
      <c r="A22" s="60">
        <v>41117</v>
      </c>
      <c r="B22" s="61" t="s">
        <v>24</v>
      </c>
      <c r="C22" s="62" t="s">
        <v>25</v>
      </c>
      <c r="D22" s="61" t="s">
        <v>26</v>
      </c>
      <c r="E22" s="62" t="s">
        <v>27</v>
      </c>
      <c r="F22" s="104">
        <v>53</v>
      </c>
      <c r="G22" s="164"/>
      <c r="H22" s="103">
        <v>8.83</v>
      </c>
      <c r="I22" s="165"/>
      <c r="J22" s="104">
        <v>99.4</v>
      </c>
      <c r="K22" s="144"/>
      <c r="L22" s="145"/>
      <c r="M22" s="181"/>
    </row>
    <row r="23" spans="1:13" ht="15" customHeight="1" x14ac:dyDescent="0.25">
      <c r="A23" s="57">
        <v>42310</v>
      </c>
      <c r="B23" s="58" t="s">
        <v>24</v>
      </c>
      <c r="C23" s="59" t="s">
        <v>25</v>
      </c>
      <c r="D23" s="58" t="s">
        <v>26</v>
      </c>
      <c r="E23" s="59" t="s">
        <v>27</v>
      </c>
      <c r="F23" s="104">
        <v>40</v>
      </c>
      <c r="G23" s="102">
        <v>40</v>
      </c>
      <c r="H23" s="103">
        <v>6.1965180530973445</v>
      </c>
      <c r="I23" s="120">
        <v>6.1965180530973445</v>
      </c>
      <c r="J23" s="104">
        <v>99.5</v>
      </c>
      <c r="K23" s="123">
        <v>99.5</v>
      </c>
      <c r="L23" s="98" t="s">
        <v>29</v>
      </c>
      <c r="M23" s="108" t="s">
        <v>31</v>
      </c>
    </row>
    <row r="24" spans="1:13" ht="15" customHeight="1" x14ac:dyDescent="0.25">
      <c r="A24" s="57">
        <v>42436</v>
      </c>
      <c r="B24" s="58" t="s">
        <v>24</v>
      </c>
      <c r="C24" s="59" t="s">
        <v>25</v>
      </c>
      <c r="D24" s="58" t="s">
        <v>26</v>
      </c>
      <c r="E24" s="59" t="s">
        <v>27</v>
      </c>
      <c r="F24" s="104">
        <v>32.9</v>
      </c>
      <c r="G24" s="164">
        <f>GEOMEAN(F24:F27)</f>
        <v>54.039052266457709</v>
      </c>
      <c r="H24" s="103">
        <v>1.5418200000000009</v>
      </c>
      <c r="I24" s="165">
        <f>GEOMEAN(H24:H27)</f>
        <v>2.5307940890781895</v>
      </c>
      <c r="J24" s="104">
        <v>103.7</v>
      </c>
      <c r="K24" s="144">
        <f>AVERAGE(J24:J27)</f>
        <v>95.3</v>
      </c>
      <c r="L24" s="145" t="s">
        <v>29</v>
      </c>
      <c r="M24" s="146" t="s">
        <v>31</v>
      </c>
    </row>
    <row r="25" spans="1:13" ht="15" customHeight="1" x14ac:dyDescent="0.25">
      <c r="A25" s="54">
        <v>42494</v>
      </c>
      <c r="B25" s="55" t="s">
        <v>24</v>
      </c>
      <c r="C25" s="56" t="s">
        <v>25</v>
      </c>
      <c r="D25" s="55" t="s">
        <v>26</v>
      </c>
      <c r="E25" s="56" t="s">
        <v>27</v>
      </c>
      <c r="F25" s="104">
        <v>100</v>
      </c>
      <c r="G25" s="164"/>
      <c r="H25" s="103">
        <v>1.647544800000001</v>
      </c>
      <c r="I25" s="165"/>
      <c r="J25" s="104">
        <v>105.7</v>
      </c>
      <c r="K25" s="144"/>
      <c r="L25" s="145"/>
      <c r="M25" s="146"/>
    </row>
    <row r="26" spans="1:13" ht="15" customHeight="1" x14ac:dyDescent="0.25">
      <c r="A26" s="54">
        <v>42577</v>
      </c>
      <c r="B26" s="55" t="s">
        <v>24</v>
      </c>
      <c r="C26" s="56" t="s">
        <v>25</v>
      </c>
      <c r="D26" s="55" t="s">
        <v>26</v>
      </c>
      <c r="E26" s="56" t="s">
        <v>27</v>
      </c>
      <c r="F26" s="104">
        <v>54</v>
      </c>
      <c r="G26" s="164"/>
      <c r="H26" s="103">
        <v>2.2653741000000003</v>
      </c>
      <c r="I26" s="165"/>
      <c r="J26" s="104">
        <v>66.8</v>
      </c>
      <c r="K26" s="144"/>
      <c r="L26" s="145"/>
      <c r="M26" s="146"/>
    </row>
    <row r="27" spans="1:13" ht="15" customHeight="1" x14ac:dyDescent="0.25">
      <c r="A27" s="54">
        <v>42669</v>
      </c>
      <c r="B27" s="55" t="s">
        <v>24</v>
      </c>
      <c r="C27" s="56" t="s">
        <v>25</v>
      </c>
      <c r="D27" s="55" t="s">
        <v>26</v>
      </c>
      <c r="E27" s="56" t="s">
        <v>27</v>
      </c>
      <c r="F27" s="104">
        <v>48</v>
      </c>
      <c r="G27" s="164"/>
      <c r="H27" s="103">
        <v>7.1287996153846223</v>
      </c>
      <c r="I27" s="165"/>
      <c r="J27" s="104">
        <v>105</v>
      </c>
      <c r="K27" s="144"/>
      <c r="L27" s="145"/>
      <c r="M27" s="146"/>
    </row>
    <row r="28" spans="1:13" ht="15" customHeight="1" x14ac:dyDescent="0.25">
      <c r="A28" s="57">
        <v>42745</v>
      </c>
      <c r="B28" s="58" t="s">
        <v>24</v>
      </c>
      <c r="C28" s="59" t="s">
        <v>25</v>
      </c>
      <c r="D28" s="58" t="s">
        <v>26</v>
      </c>
      <c r="E28" s="59" t="s">
        <v>27</v>
      </c>
      <c r="F28" s="104">
        <v>29</v>
      </c>
      <c r="G28" s="164">
        <f>GEOMEAN(F28:F31)</f>
        <v>53.621587029685472</v>
      </c>
      <c r="H28" s="103">
        <v>2.8943354594594579</v>
      </c>
      <c r="I28" s="165">
        <f>GEOMEAN(H28:H31)</f>
        <v>7.5985830422670126</v>
      </c>
      <c r="J28" s="104">
        <v>97.4</v>
      </c>
      <c r="K28" s="144">
        <f>AVERAGE(J28:J31)</f>
        <v>89.225000000000009</v>
      </c>
      <c r="L28" s="145" t="s">
        <v>29</v>
      </c>
      <c r="M28" s="146" t="s">
        <v>31</v>
      </c>
    </row>
    <row r="29" spans="1:13" ht="15" customHeight="1" x14ac:dyDescent="0.25">
      <c r="A29" s="54">
        <v>42849</v>
      </c>
      <c r="B29" s="55" t="s">
        <v>24</v>
      </c>
      <c r="C29" s="56" t="s">
        <v>25</v>
      </c>
      <c r="D29" s="55" t="s">
        <v>26</v>
      </c>
      <c r="E29" s="56" t="s">
        <v>27</v>
      </c>
      <c r="F29" s="104">
        <v>38</v>
      </c>
      <c r="G29" s="164"/>
      <c r="H29" s="103">
        <v>3.7069757999999995</v>
      </c>
      <c r="I29" s="165"/>
      <c r="J29" s="104">
        <v>58.7</v>
      </c>
      <c r="K29" s="144"/>
      <c r="L29" s="145"/>
      <c r="M29" s="146"/>
    </row>
    <row r="30" spans="1:13" ht="15" customHeight="1" x14ac:dyDescent="0.25">
      <c r="A30" s="54">
        <v>42919</v>
      </c>
      <c r="B30" s="55" t="s">
        <v>24</v>
      </c>
      <c r="C30" s="56" t="s">
        <v>25</v>
      </c>
      <c r="D30" s="55" t="s">
        <v>26</v>
      </c>
      <c r="E30" s="56" t="s">
        <v>27</v>
      </c>
      <c r="F30" s="104">
        <v>62</v>
      </c>
      <c r="G30" s="164"/>
      <c r="H30" s="103">
        <v>9.0524439560439589</v>
      </c>
      <c r="I30" s="165"/>
      <c r="J30" s="104">
        <v>95.5</v>
      </c>
      <c r="K30" s="144"/>
      <c r="L30" s="145"/>
      <c r="M30" s="146"/>
    </row>
    <row r="31" spans="1:13" ht="15" customHeight="1" x14ac:dyDescent="0.25">
      <c r="A31" s="54">
        <v>43004</v>
      </c>
      <c r="B31" s="55" t="s">
        <v>24</v>
      </c>
      <c r="C31" s="56" t="s">
        <v>25</v>
      </c>
      <c r="D31" s="55" t="s">
        <v>26</v>
      </c>
      <c r="E31" s="56" t="s">
        <v>27</v>
      </c>
      <c r="F31" s="104">
        <v>121</v>
      </c>
      <c r="G31" s="164"/>
      <c r="H31" s="103">
        <v>34.323850000000014</v>
      </c>
      <c r="I31" s="165"/>
      <c r="J31" s="104">
        <v>105.3</v>
      </c>
      <c r="K31" s="144"/>
      <c r="L31" s="145"/>
      <c r="M31" s="146"/>
    </row>
    <row r="32" spans="1:13" ht="15" customHeight="1" x14ac:dyDescent="0.25">
      <c r="A32" s="57">
        <v>43116</v>
      </c>
      <c r="B32" s="58" t="s">
        <v>24</v>
      </c>
      <c r="C32" s="59" t="s">
        <v>25</v>
      </c>
      <c r="D32" s="58" t="s">
        <v>26</v>
      </c>
      <c r="E32" s="59" t="s">
        <v>27</v>
      </c>
      <c r="F32" s="104">
        <v>50</v>
      </c>
      <c r="G32" s="164">
        <f>GEOMEAN(F32:F34)</f>
        <v>36.036998998291324</v>
      </c>
      <c r="H32" s="103">
        <v>18.39491766990291</v>
      </c>
      <c r="I32" s="165">
        <f>GEOMEAN(H32:H34)</f>
        <v>10.902606584339987</v>
      </c>
      <c r="J32" s="104">
        <v>105.2</v>
      </c>
      <c r="K32" s="144">
        <f>AVERAGE(J32:J34)</f>
        <v>105.80000000000001</v>
      </c>
      <c r="L32" s="145" t="s">
        <v>29</v>
      </c>
      <c r="M32" s="146" t="s">
        <v>31</v>
      </c>
    </row>
    <row r="33" spans="1:13" ht="15" customHeight="1" x14ac:dyDescent="0.25">
      <c r="A33" s="54">
        <v>43181</v>
      </c>
      <c r="B33" s="55" t="s">
        <v>24</v>
      </c>
      <c r="C33" s="56" t="s">
        <v>25</v>
      </c>
      <c r="D33" s="55" t="s">
        <v>26</v>
      </c>
      <c r="E33" s="56" t="s">
        <v>27</v>
      </c>
      <c r="F33" s="104">
        <v>18</v>
      </c>
      <c r="G33" s="164"/>
      <c r="H33" s="103">
        <v>2.6772602999999995</v>
      </c>
      <c r="I33" s="165"/>
      <c r="J33" s="104">
        <v>99.9</v>
      </c>
      <c r="K33" s="144"/>
      <c r="L33" s="145"/>
      <c r="M33" s="146"/>
    </row>
    <row r="34" spans="1:13" ht="15" customHeight="1" x14ac:dyDescent="0.25">
      <c r="A34" s="60">
        <v>43241</v>
      </c>
      <c r="B34" s="61" t="s">
        <v>24</v>
      </c>
      <c r="C34" s="62" t="s">
        <v>25</v>
      </c>
      <c r="D34" s="61" t="s">
        <v>26</v>
      </c>
      <c r="E34" s="62" t="s">
        <v>27</v>
      </c>
      <c r="F34" s="104">
        <v>52</v>
      </c>
      <c r="G34" s="164"/>
      <c r="H34" s="103">
        <v>26.314951666666659</v>
      </c>
      <c r="I34" s="165"/>
      <c r="J34" s="104">
        <v>112.3</v>
      </c>
      <c r="K34" s="144"/>
      <c r="L34" s="145"/>
      <c r="M34" s="146"/>
    </row>
    <row r="35" spans="1:13" ht="15" customHeight="1" x14ac:dyDescent="0.25">
      <c r="A35" s="57">
        <v>43531</v>
      </c>
      <c r="B35" s="58" t="s">
        <v>24</v>
      </c>
      <c r="C35" s="59" t="s">
        <v>25</v>
      </c>
      <c r="D35" s="58" t="s">
        <v>26</v>
      </c>
      <c r="E35" s="59" t="s">
        <v>27</v>
      </c>
      <c r="F35" s="104">
        <v>74</v>
      </c>
      <c r="G35" s="164">
        <f>GEOMEAN(F35:F38)</f>
        <v>79.019187737329744</v>
      </c>
      <c r="H35" s="103">
        <v>4.9000000000000004</v>
      </c>
      <c r="I35" s="165">
        <f>GEOMEAN(H35:H36,H38)</f>
        <v>9.5239371323024216</v>
      </c>
      <c r="J35" s="104">
        <v>102.2</v>
      </c>
      <c r="K35" s="144">
        <f>AVERAGE(J35:J38)</f>
        <v>90.737500000000011</v>
      </c>
      <c r="L35" s="145" t="s">
        <v>29</v>
      </c>
      <c r="M35" s="146" t="s">
        <v>31</v>
      </c>
    </row>
    <row r="36" spans="1:13" ht="15" customHeight="1" x14ac:dyDescent="0.25">
      <c r="A36" s="54">
        <v>43615</v>
      </c>
      <c r="B36" s="55" t="s">
        <v>24</v>
      </c>
      <c r="C36" s="56" t="s">
        <v>25</v>
      </c>
      <c r="D36" s="55" t="s">
        <v>26</v>
      </c>
      <c r="E36" s="56" t="s">
        <v>27</v>
      </c>
      <c r="F36" s="104">
        <v>52</v>
      </c>
      <c r="G36" s="164"/>
      <c r="H36" s="103">
        <v>7.6</v>
      </c>
      <c r="I36" s="165"/>
      <c r="J36" s="104">
        <v>86.7</v>
      </c>
      <c r="K36" s="144"/>
      <c r="L36" s="145"/>
      <c r="M36" s="146"/>
    </row>
    <row r="37" spans="1:13" ht="15" customHeight="1" x14ac:dyDescent="0.25">
      <c r="A37" s="54">
        <v>43700</v>
      </c>
      <c r="B37" s="55" t="s">
        <v>24</v>
      </c>
      <c r="C37" s="56" t="s">
        <v>25</v>
      </c>
      <c r="D37" s="55" t="s">
        <v>26</v>
      </c>
      <c r="E37" s="56" t="s">
        <v>27</v>
      </c>
      <c r="F37" s="104">
        <v>149</v>
      </c>
      <c r="G37" s="164"/>
      <c r="H37" s="103" t="s">
        <v>9</v>
      </c>
      <c r="I37" s="165"/>
      <c r="J37" s="104">
        <v>95.65</v>
      </c>
      <c r="K37" s="144"/>
      <c r="L37" s="145"/>
      <c r="M37" s="146"/>
    </row>
    <row r="38" spans="1:13" ht="15" customHeight="1" x14ac:dyDescent="0.25">
      <c r="A38" s="54">
        <v>43798</v>
      </c>
      <c r="B38" s="55" t="s">
        <v>24</v>
      </c>
      <c r="C38" s="56" t="s">
        <v>25</v>
      </c>
      <c r="D38" s="55" t="s">
        <v>26</v>
      </c>
      <c r="E38" s="56" t="s">
        <v>27</v>
      </c>
      <c r="F38" s="104">
        <v>68</v>
      </c>
      <c r="G38" s="164"/>
      <c r="H38" s="103">
        <v>23.197430784000034</v>
      </c>
      <c r="I38" s="165"/>
      <c r="J38" s="104">
        <v>78.400000000000006</v>
      </c>
      <c r="K38" s="144"/>
      <c r="L38" s="145"/>
      <c r="M38" s="146"/>
    </row>
    <row r="39" spans="1:13" ht="15" customHeight="1" x14ac:dyDescent="0.25">
      <c r="A39" s="57">
        <v>43895</v>
      </c>
      <c r="B39" s="58" t="s">
        <v>24</v>
      </c>
      <c r="C39" s="59" t="s">
        <v>25</v>
      </c>
      <c r="D39" s="58" t="s">
        <v>26</v>
      </c>
      <c r="E39" s="59" t="s">
        <v>27</v>
      </c>
      <c r="F39" s="104">
        <v>81</v>
      </c>
      <c r="G39" s="164">
        <f>GEOMEAN(F39:F42)</f>
        <v>92.245203373674443</v>
      </c>
      <c r="H39" s="103">
        <v>68</v>
      </c>
      <c r="I39" s="165">
        <f>GEOMEAN(H39:H42)</f>
        <v>46.413185701056733</v>
      </c>
      <c r="J39" s="104">
        <v>96.45</v>
      </c>
      <c r="K39" s="144">
        <f>AVERAGE(J39:J42)</f>
        <v>73.352889917624978</v>
      </c>
      <c r="L39" s="145" t="s">
        <v>29</v>
      </c>
      <c r="M39" s="146" t="s">
        <v>31</v>
      </c>
    </row>
    <row r="40" spans="1:13" ht="15" customHeight="1" x14ac:dyDescent="0.25">
      <c r="A40" s="54">
        <v>43991</v>
      </c>
      <c r="B40" s="55" t="s">
        <v>24</v>
      </c>
      <c r="C40" s="56" t="s">
        <v>25</v>
      </c>
      <c r="D40" s="55" t="s">
        <v>26</v>
      </c>
      <c r="E40" s="56" t="s">
        <v>27</v>
      </c>
      <c r="F40" s="104">
        <v>45</v>
      </c>
      <c r="G40" s="164"/>
      <c r="H40" s="103">
        <v>18.985894388999956</v>
      </c>
      <c r="I40" s="165"/>
      <c r="J40" s="104" t="s">
        <v>9</v>
      </c>
      <c r="K40" s="144"/>
      <c r="L40" s="145"/>
      <c r="M40" s="146"/>
    </row>
    <row r="41" spans="1:13" ht="15" customHeight="1" x14ac:dyDescent="0.25">
      <c r="A41" s="54">
        <v>44075</v>
      </c>
      <c r="B41" s="55" t="s">
        <v>24</v>
      </c>
      <c r="C41" s="56" t="s">
        <v>25</v>
      </c>
      <c r="D41" s="55" t="s">
        <v>26</v>
      </c>
      <c r="E41" s="56" t="s">
        <v>27</v>
      </c>
      <c r="F41" s="104">
        <v>123</v>
      </c>
      <c r="G41" s="164"/>
      <c r="H41" s="103">
        <v>71.521979198999972</v>
      </c>
      <c r="I41" s="165"/>
      <c r="J41" s="104" t="s">
        <v>9</v>
      </c>
      <c r="K41" s="144"/>
      <c r="L41" s="145"/>
      <c r="M41" s="146"/>
    </row>
    <row r="42" spans="1:13" ht="15" customHeight="1" x14ac:dyDescent="0.25">
      <c r="A42" s="54">
        <v>44155</v>
      </c>
      <c r="B42" s="55" t="s">
        <v>24</v>
      </c>
      <c r="C42" s="56" t="s">
        <v>25</v>
      </c>
      <c r="D42" s="55" t="s">
        <v>26</v>
      </c>
      <c r="E42" s="56" t="s">
        <v>27</v>
      </c>
      <c r="F42" s="92">
        <v>161.5</v>
      </c>
      <c r="G42" s="134"/>
      <c r="H42" s="96">
        <v>50.255779835249946</v>
      </c>
      <c r="I42" s="136"/>
      <c r="J42" s="92">
        <v>50.255779835249946</v>
      </c>
      <c r="K42" s="138"/>
      <c r="L42" s="140"/>
      <c r="M42" s="147"/>
    </row>
    <row r="43" spans="1:13" ht="15" customHeight="1" x14ac:dyDescent="0.25">
      <c r="A43" s="57">
        <v>44280</v>
      </c>
      <c r="B43" s="58" t="s">
        <v>24</v>
      </c>
      <c r="C43" s="59" t="s">
        <v>25</v>
      </c>
      <c r="D43" s="58" t="s">
        <v>26</v>
      </c>
      <c r="E43" s="59" t="s">
        <v>27</v>
      </c>
      <c r="F43" s="104">
        <v>35.444737507506566</v>
      </c>
      <c r="G43" s="164">
        <f>GEOMEAN(F43:F45)</f>
        <v>52.806803675168361</v>
      </c>
      <c r="H43" s="103">
        <v>11.027738147250012</v>
      </c>
      <c r="I43" s="165">
        <f>GEOMEAN(H43:H45)</f>
        <v>17.211337547680539</v>
      </c>
      <c r="J43" s="104">
        <v>118.6</v>
      </c>
      <c r="K43" s="144">
        <f>AVERAGE(J43:J45)</f>
        <v>114.03333333333335</v>
      </c>
      <c r="L43" s="145" t="s">
        <v>29</v>
      </c>
      <c r="M43" s="146" t="s">
        <v>31</v>
      </c>
    </row>
    <row r="44" spans="1:13" ht="15" customHeight="1" x14ac:dyDescent="0.25">
      <c r="A44" s="54">
        <v>44372</v>
      </c>
      <c r="B44" s="55" t="s">
        <v>24</v>
      </c>
      <c r="C44" s="56" t="s">
        <v>25</v>
      </c>
      <c r="D44" s="55" t="s">
        <v>26</v>
      </c>
      <c r="E44" s="56" t="s">
        <v>27</v>
      </c>
      <c r="F44" s="104">
        <v>34.5</v>
      </c>
      <c r="G44" s="164"/>
      <c r="H44" s="103">
        <v>10.989123815999987</v>
      </c>
      <c r="I44" s="165"/>
      <c r="J44" s="104">
        <v>99.15</v>
      </c>
      <c r="K44" s="144"/>
      <c r="L44" s="145"/>
      <c r="M44" s="146"/>
    </row>
    <row r="45" spans="1:13" ht="15" customHeight="1" thickBot="1" x14ac:dyDescent="0.3">
      <c r="A45" s="115">
        <v>44468</v>
      </c>
      <c r="B45" s="63" t="s">
        <v>24</v>
      </c>
      <c r="C45" s="64" t="s">
        <v>25</v>
      </c>
      <c r="D45" s="63" t="s">
        <v>26</v>
      </c>
      <c r="E45" s="64" t="s">
        <v>27</v>
      </c>
      <c r="F45" s="107">
        <v>120.42004455061983</v>
      </c>
      <c r="G45" s="184"/>
      <c r="H45" s="106">
        <v>42.072115899000039</v>
      </c>
      <c r="I45" s="185"/>
      <c r="J45" s="107">
        <v>124.35</v>
      </c>
      <c r="K45" s="186"/>
      <c r="L45" s="187"/>
      <c r="M45" s="188"/>
    </row>
    <row r="46" spans="1:13" ht="15.75" customHeight="1" x14ac:dyDescent="0.25">
      <c r="A46" s="85">
        <v>38288</v>
      </c>
      <c r="B46" s="76" t="s">
        <v>34</v>
      </c>
      <c r="C46" s="76" t="s">
        <v>35</v>
      </c>
      <c r="D46" s="76" t="s">
        <v>36</v>
      </c>
      <c r="E46" s="86" t="s">
        <v>37</v>
      </c>
      <c r="F46" s="111">
        <v>21</v>
      </c>
      <c r="G46" s="109">
        <f>AVERAGE(F46)</f>
        <v>21</v>
      </c>
      <c r="H46" s="110">
        <v>8.24</v>
      </c>
      <c r="I46" s="121">
        <f>AVERAGE(H46)</f>
        <v>8.24</v>
      </c>
      <c r="J46" s="111">
        <v>97</v>
      </c>
      <c r="K46" s="124">
        <f>AVERAGE(J46)</f>
        <v>97</v>
      </c>
      <c r="L46" s="112" t="s">
        <v>28</v>
      </c>
      <c r="M46" s="72"/>
    </row>
    <row r="47" spans="1:13" ht="15.75" customHeight="1" x14ac:dyDescent="0.25">
      <c r="A47" s="78">
        <v>38431</v>
      </c>
      <c r="B47" s="79" t="s">
        <v>34</v>
      </c>
      <c r="C47" s="79" t="s">
        <v>35</v>
      </c>
      <c r="D47" s="79" t="s">
        <v>36</v>
      </c>
      <c r="E47" s="80" t="s">
        <v>37</v>
      </c>
      <c r="F47" s="104">
        <v>20</v>
      </c>
      <c r="G47" s="102">
        <f>AVERAGE(F47:F47)</f>
        <v>20</v>
      </c>
      <c r="H47" s="103">
        <v>2.27</v>
      </c>
      <c r="I47" s="120">
        <f>AVERAGE(H47:H47)</f>
        <v>2.27</v>
      </c>
      <c r="J47" s="104">
        <v>81</v>
      </c>
      <c r="K47" s="123">
        <f>AVERAGE(J47:J47)</f>
        <v>81</v>
      </c>
      <c r="L47" s="98" t="s">
        <v>28</v>
      </c>
      <c r="M47" s="105" t="s">
        <v>31</v>
      </c>
    </row>
    <row r="48" spans="1:13" ht="15.75" customHeight="1" x14ac:dyDescent="0.25">
      <c r="A48" s="81">
        <v>38757</v>
      </c>
      <c r="B48" s="58" t="s">
        <v>34</v>
      </c>
      <c r="C48" s="58" t="s">
        <v>35</v>
      </c>
      <c r="D48" s="58" t="s">
        <v>36</v>
      </c>
      <c r="E48" s="82" t="s">
        <v>37</v>
      </c>
      <c r="F48" s="104">
        <v>25</v>
      </c>
      <c r="G48" s="134">
        <f>GEOMEAN(F48:F49)</f>
        <v>14.142135623730951</v>
      </c>
      <c r="H48" s="103">
        <v>3.09</v>
      </c>
      <c r="I48" s="136">
        <f>GEOMEAN(H48:H49)</f>
        <v>3.4759027604350496</v>
      </c>
      <c r="J48" s="104">
        <v>92</v>
      </c>
      <c r="K48" s="138">
        <f>GEOMEAN(J48:J49)</f>
        <v>92.598056135104699</v>
      </c>
      <c r="L48" s="140" t="s">
        <v>28</v>
      </c>
      <c r="M48" s="153" t="s">
        <v>31</v>
      </c>
    </row>
    <row r="49" spans="1:16" ht="15.75" customHeight="1" x14ac:dyDescent="0.25">
      <c r="A49" s="75">
        <v>38929</v>
      </c>
      <c r="B49" s="61" t="s">
        <v>34</v>
      </c>
      <c r="C49" s="61" t="s">
        <v>35</v>
      </c>
      <c r="D49" s="61" t="s">
        <v>36</v>
      </c>
      <c r="E49" s="77" t="s">
        <v>37</v>
      </c>
      <c r="F49" s="104">
        <v>8</v>
      </c>
      <c r="G49" s="157"/>
      <c r="H49" s="103">
        <v>3.91</v>
      </c>
      <c r="I49" s="160"/>
      <c r="J49" s="104">
        <v>93.2</v>
      </c>
      <c r="K49" s="161"/>
      <c r="L49" s="158"/>
      <c r="M49" s="163"/>
    </row>
    <row r="50" spans="1:16" ht="15.75" customHeight="1" x14ac:dyDescent="0.25">
      <c r="A50" s="81">
        <v>39470</v>
      </c>
      <c r="B50" s="58" t="s">
        <v>34</v>
      </c>
      <c r="C50" s="58" t="s">
        <v>35</v>
      </c>
      <c r="D50" s="58" t="s">
        <v>36</v>
      </c>
      <c r="E50" s="82" t="s">
        <v>37</v>
      </c>
      <c r="F50" s="104">
        <v>14</v>
      </c>
      <c r="G50" s="134">
        <f>GEOMEAN(F50:F53)</f>
        <v>11.746723223319885</v>
      </c>
      <c r="H50" s="103" t="s">
        <v>9</v>
      </c>
      <c r="I50" s="136">
        <f>GEOMEAN(H50:H53)</f>
        <v>2.5756552564347581</v>
      </c>
      <c r="J50" s="104">
        <v>98.1</v>
      </c>
      <c r="K50" s="138">
        <f>GEOMEAN(J50:J53)</f>
        <v>102.52110193492824</v>
      </c>
      <c r="L50" s="140" t="s">
        <v>28</v>
      </c>
      <c r="M50" s="153" t="s">
        <v>31</v>
      </c>
    </row>
    <row r="51" spans="1:16" ht="15.75" customHeight="1" x14ac:dyDescent="0.25">
      <c r="A51" s="78">
        <v>39559</v>
      </c>
      <c r="B51" s="55" t="s">
        <v>34</v>
      </c>
      <c r="C51" s="55" t="s">
        <v>35</v>
      </c>
      <c r="D51" s="55" t="s">
        <v>36</v>
      </c>
      <c r="E51" s="83" t="s">
        <v>37</v>
      </c>
      <c r="F51" s="104">
        <v>2.5</v>
      </c>
      <c r="G51" s="135"/>
      <c r="H51" s="103">
        <v>1.24</v>
      </c>
      <c r="I51" s="137"/>
      <c r="J51" s="104">
        <v>105.6</v>
      </c>
      <c r="K51" s="139"/>
      <c r="L51" s="141"/>
      <c r="M51" s="154"/>
    </row>
    <row r="52" spans="1:16" ht="15.75" customHeight="1" x14ac:dyDescent="0.25">
      <c r="A52" s="78">
        <v>39659</v>
      </c>
      <c r="B52" s="55" t="s">
        <v>34</v>
      </c>
      <c r="C52" s="55" t="s">
        <v>35</v>
      </c>
      <c r="D52" s="55" t="s">
        <v>36</v>
      </c>
      <c r="E52" s="83" t="s">
        <v>37</v>
      </c>
      <c r="F52" s="104">
        <v>68</v>
      </c>
      <c r="G52" s="135"/>
      <c r="H52" s="103" t="s">
        <v>9</v>
      </c>
      <c r="I52" s="137"/>
      <c r="J52" s="104">
        <v>107.5</v>
      </c>
      <c r="K52" s="139"/>
      <c r="L52" s="141"/>
      <c r="M52" s="154"/>
    </row>
    <row r="53" spans="1:16" ht="15.75" customHeight="1" x14ac:dyDescent="0.25">
      <c r="A53" s="75">
        <v>39742</v>
      </c>
      <c r="B53" s="61" t="s">
        <v>34</v>
      </c>
      <c r="C53" s="61" t="s">
        <v>35</v>
      </c>
      <c r="D53" s="61" t="s">
        <v>36</v>
      </c>
      <c r="E53" s="77" t="s">
        <v>37</v>
      </c>
      <c r="F53" s="104">
        <v>8</v>
      </c>
      <c r="G53" s="157"/>
      <c r="H53" s="103">
        <v>5.35</v>
      </c>
      <c r="I53" s="160"/>
      <c r="J53" s="104">
        <v>99.2</v>
      </c>
      <c r="K53" s="161"/>
      <c r="L53" s="158"/>
      <c r="M53" s="163"/>
    </row>
    <row r="54" spans="1:16" ht="15.75" customHeight="1" x14ac:dyDescent="0.25">
      <c r="A54" s="81">
        <v>39903</v>
      </c>
      <c r="B54" s="58" t="s">
        <v>34</v>
      </c>
      <c r="C54" s="58" t="s">
        <v>35</v>
      </c>
      <c r="D54" s="58" t="s">
        <v>36</v>
      </c>
      <c r="E54" s="82" t="s">
        <v>37</v>
      </c>
      <c r="F54" s="104">
        <v>8</v>
      </c>
      <c r="G54" s="134">
        <f>GEOMEAN(F54:F55)</f>
        <v>6.9282032302755097</v>
      </c>
      <c r="H54" s="103">
        <v>2.3199999999999998</v>
      </c>
      <c r="I54" s="136">
        <f>GEOMEAN(H54:H55)</f>
        <v>1.6961132037691351</v>
      </c>
      <c r="J54" s="104">
        <v>94.5</v>
      </c>
      <c r="K54" s="138">
        <f>GEOMEAN(J54:J55)</f>
        <v>90.411558995517822</v>
      </c>
      <c r="L54" s="140" t="s">
        <v>38</v>
      </c>
      <c r="M54" s="191" t="s">
        <v>32</v>
      </c>
      <c r="P54" s="5"/>
    </row>
    <row r="55" spans="1:16" ht="15.75" customHeight="1" x14ac:dyDescent="0.25">
      <c r="A55" s="75">
        <v>40036</v>
      </c>
      <c r="B55" s="61" t="s">
        <v>34</v>
      </c>
      <c r="C55" s="61" t="s">
        <v>35</v>
      </c>
      <c r="D55" s="61" t="s">
        <v>36</v>
      </c>
      <c r="E55" s="77" t="s">
        <v>37</v>
      </c>
      <c r="F55" s="104">
        <v>6</v>
      </c>
      <c r="G55" s="157"/>
      <c r="H55" s="103">
        <v>1.24</v>
      </c>
      <c r="I55" s="160"/>
      <c r="J55" s="104">
        <v>86.5</v>
      </c>
      <c r="K55" s="161"/>
      <c r="L55" s="158"/>
      <c r="M55" s="192"/>
    </row>
    <row r="56" spans="1:16" ht="15.75" customHeight="1" x14ac:dyDescent="0.25">
      <c r="A56" s="81">
        <v>40255</v>
      </c>
      <c r="B56" s="58" t="s">
        <v>34</v>
      </c>
      <c r="C56" s="58" t="s">
        <v>35</v>
      </c>
      <c r="D56" s="58" t="s">
        <v>36</v>
      </c>
      <c r="E56" s="82" t="s">
        <v>37</v>
      </c>
      <c r="F56" s="104">
        <v>41</v>
      </c>
      <c r="G56" s="134">
        <f>GEOMEAN(F56:F59)</f>
        <v>27.48563487882771</v>
      </c>
      <c r="H56" s="103">
        <v>1.85</v>
      </c>
      <c r="I56" s="136">
        <f>GEOMEAN(H56:H59)</f>
        <v>2.5446021299998947</v>
      </c>
      <c r="J56" s="104">
        <v>105</v>
      </c>
      <c r="K56" s="138">
        <f>GEOMEAN(J56:J59)</f>
        <v>100.73072685466137</v>
      </c>
      <c r="L56" s="140" t="s">
        <v>28</v>
      </c>
      <c r="M56" s="173" t="s">
        <v>30</v>
      </c>
    </row>
    <row r="57" spans="1:16" ht="15.75" customHeight="1" x14ac:dyDescent="0.25">
      <c r="A57" s="78">
        <v>40337</v>
      </c>
      <c r="B57" s="55" t="s">
        <v>34</v>
      </c>
      <c r="C57" s="55" t="s">
        <v>35</v>
      </c>
      <c r="D57" s="55" t="s">
        <v>36</v>
      </c>
      <c r="E57" s="83" t="s">
        <v>37</v>
      </c>
      <c r="F57" s="104">
        <v>16</v>
      </c>
      <c r="G57" s="135"/>
      <c r="H57" s="103" t="s">
        <v>9</v>
      </c>
      <c r="I57" s="137"/>
      <c r="J57" s="104">
        <v>105.8</v>
      </c>
      <c r="K57" s="139"/>
      <c r="L57" s="141"/>
      <c r="M57" s="174"/>
    </row>
    <row r="58" spans="1:16" ht="15.75" customHeight="1" x14ac:dyDescent="0.25">
      <c r="A58" s="78">
        <v>40422</v>
      </c>
      <c r="B58" s="55" t="s">
        <v>34</v>
      </c>
      <c r="C58" s="55" t="s">
        <v>35</v>
      </c>
      <c r="D58" s="55" t="s">
        <v>36</v>
      </c>
      <c r="E58" s="83" t="s">
        <v>37</v>
      </c>
      <c r="F58" s="104">
        <v>15</v>
      </c>
      <c r="G58" s="135"/>
      <c r="H58" s="103">
        <v>3.5</v>
      </c>
      <c r="I58" s="137"/>
      <c r="J58" s="104">
        <v>100.3</v>
      </c>
      <c r="K58" s="139"/>
      <c r="L58" s="141"/>
      <c r="M58" s="174"/>
    </row>
    <row r="59" spans="1:16" s="5" customFormat="1" ht="15.75" customHeight="1" x14ac:dyDescent="0.25">
      <c r="A59" s="75">
        <v>40498</v>
      </c>
      <c r="B59" s="61" t="s">
        <v>34</v>
      </c>
      <c r="C59" s="61" t="s">
        <v>35</v>
      </c>
      <c r="D59" s="61" t="s">
        <v>36</v>
      </c>
      <c r="E59" s="77" t="s">
        <v>37</v>
      </c>
      <c r="F59" s="104">
        <v>58</v>
      </c>
      <c r="G59" s="157"/>
      <c r="H59" s="103" t="s">
        <v>9</v>
      </c>
      <c r="I59" s="160"/>
      <c r="J59" s="104">
        <v>92.4</v>
      </c>
      <c r="K59" s="161"/>
      <c r="L59" s="158"/>
      <c r="M59" s="189"/>
    </row>
    <row r="60" spans="1:16" ht="15.75" customHeight="1" x14ac:dyDescent="0.25">
      <c r="A60" s="81">
        <v>40569</v>
      </c>
      <c r="B60" s="58" t="s">
        <v>34</v>
      </c>
      <c r="C60" s="58" t="s">
        <v>35</v>
      </c>
      <c r="D60" s="58" t="s">
        <v>36</v>
      </c>
      <c r="E60" s="82" t="s">
        <v>37</v>
      </c>
      <c r="F60" s="104">
        <v>6</v>
      </c>
      <c r="G60" s="134">
        <f>GEOMEAN(F60:F63)</f>
        <v>7.4827181369257572</v>
      </c>
      <c r="H60" s="103">
        <v>2.4700000000000002</v>
      </c>
      <c r="I60" s="136">
        <f>GEOMEAN(H60:H63)</f>
        <v>2.2058415172658274</v>
      </c>
      <c r="J60" s="104">
        <v>136.69999999999999</v>
      </c>
      <c r="K60" s="138">
        <f>GEOMEAN(J60:J63)</f>
        <v>125.13697494162624</v>
      </c>
      <c r="L60" s="140" t="s">
        <v>38</v>
      </c>
      <c r="M60" s="149" t="s">
        <v>32</v>
      </c>
    </row>
    <row r="61" spans="1:16" ht="15.75" customHeight="1" x14ac:dyDescent="0.25">
      <c r="A61" s="78">
        <v>40668</v>
      </c>
      <c r="B61" s="55" t="s">
        <v>34</v>
      </c>
      <c r="C61" s="55" t="s">
        <v>35</v>
      </c>
      <c r="D61" s="55" t="s">
        <v>36</v>
      </c>
      <c r="E61" s="83" t="s">
        <v>37</v>
      </c>
      <c r="F61" s="104">
        <v>19</v>
      </c>
      <c r="G61" s="135"/>
      <c r="H61" s="103">
        <v>1.41</v>
      </c>
      <c r="I61" s="137"/>
      <c r="J61" s="104">
        <v>102.7</v>
      </c>
      <c r="K61" s="139"/>
      <c r="L61" s="141"/>
      <c r="M61" s="150"/>
    </row>
    <row r="62" spans="1:16" ht="15.75" customHeight="1" x14ac:dyDescent="0.25">
      <c r="A62" s="78">
        <v>40742</v>
      </c>
      <c r="B62" s="55" t="s">
        <v>34</v>
      </c>
      <c r="C62" s="55" t="s">
        <v>35</v>
      </c>
      <c r="D62" s="55" t="s">
        <v>36</v>
      </c>
      <c r="E62" s="83" t="s">
        <v>37</v>
      </c>
      <c r="F62" s="104">
        <v>2.5</v>
      </c>
      <c r="G62" s="135"/>
      <c r="H62" s="103">
        <v>1.65</v>
      </c>
      <c r="I62" s="137"/>
      <c r="J62" s="104">
        <v>118.9</v>
      </c>
      <c r="K62" s="139"/>
      <c r="L62" s="141"/>
      <c r="M62" s="150"/>
    </row>
    <row r="63" spans="1:16" ht="15.75" customHeight="1" x14ac:dyDescent="0.25">
      <c r="A63" s="75">
        <v>40855</v>
      </c>
      <c r="B63" s="61" t="s">
        <v>34</v>
      </c>
      <c r="C63" s="61" t="s">
        <v>35</v>
      </c>
      <c r="D63" s="61" t="s">
        <v>36</v>
      </c>
      <c r="E63" s="77" t="s">
        <v>37</v>
      </c>
      <c r="F63" s="104">
        <v>11</v>
      </c>
      <c r="G63" s="157"/>
      <c r="H63" s="103">
        <v>4.12</v>
      </c>
      <c r="I63" s="160"/>
      <c r="J63" s="104">
        <v>146.9</v>
      </c>
      <c r="K63" s="161"/>
      <c r="L63" s="158"/>
      <c r="M63" s="190"/>
    </row>
    <row r="64" spans="1:16" ht="15.75" customHeight="1" x14ac:dyDescent="0.25">
      <c r="A64" s="81">
        <v>40946</v>
      </c>
      <c r="B64" s="58" t="s">
        <v>34</v>
      </c>
      <c r="C64" s="55" t="s">
        <v>35</v>
      </c>
      <c r="D64" s="55" t="s">
        <v>36</v>
      </c>
      <c r="E64" s="83" t="s">
        <v>37</v>
      </c>
      <c r="F64" s="104">
        <v>18</v>
      </c>
      <c r="G64" s="134">
        <f>GEOMEAN(F64:F67)</f>
        <v>10.360080256445405</v>
      </c>
      <c r="H64" s="103">
        <v>2.91</v>
      </c>
      <c r="I64" s="136">
        <f>GEOMEAN(H64:H67)</f>
        <v>1.9904043888001246</v>
      </c>
      <c r="J64" s="104">
        <v>116</v>
      </c>
      <c r="K64" s="138">
        <f>GEOMEAN(J64:J67)</f>
        <v>99.717387234000071</v>
      </c>
      <c r="L64" s="140" t="s">
        <v>28</v>
      </c>
      <c r="M64" s="173" t="s">
        <v>30</v>
      </c>
    </row>
    <row r="65" spans="1:13" ht="15.75" customHeight="1" x14ac:dyDescent="0.25">
      <c r="A65" s="78">
        <v>40999</v>
      </c>
      <c r="B65" s="55" t="s">
        <v>34</v>
      </c>
      <c r="C65" s="55" t="s">
        <v>35</v>
      </c>
      <c r="D65" s="55" t="s">
        <v>36</v>
      </c>
      <c r="E65" s="83" t="s">
        <v>37</v>
      </c>
      <c r="F65" s="104">
        <v>8</v>
      </c>
      <c r="G65" s="135"/>
      <c r="H65" s="103">
        <v>1.44</v>
      </c>
      <c r="I65" s="137"/>
      <c r="J65" s="104">
        <v>94.2</v>
      </c>
      <c r="K65" s="139"/>
      <c r="L65" s="141"/>
      <c r="M65" s="174"/>
    </row>
    <row r="66" spans="1:13" ht="15.75" customHeight="1" x14ac:dyDescent="0.25">
      <c r="A66" s="78">
        <v>41117</v>
      </c>
      <c r="B66" s="55" t="s">
        <v>34</v>
      </c>
      <c r="C66" s="55" t="s">
        <v>35</v>
      </c>
      <c r="D66" s="55" t="s">
        <v>36</v>
      </c>
      <c r="E66" s="83" t="s">
        <v>37</v>
      </c>
      <c r="F66" s="104">
        <v>10</v>
      </c>
      <c r="G66" s="135"/>
      <c r="H66" s="103">
        <v>2.27</v>
      </c>
      <c r="I66" s="137"/>
      <c r="J66" s="104">
        <v>97.4</v>
      </c>
      <c r="K66" s="139"/>
      <c r="L66" s="141"/>
      <c r="M66" s="174"/>
    </row>
    <row r="67" spans="1:13" ht="15.75" customHeight="1" x14ac:dyDescent="0.25">
      <c r="A67" s="75">
        <v>41198</v>
      </c>
      <c r="B67" s="55" t="s">
        <v>34</v>
      </c>
      <c r="C67" s="55" t="s">
        <v>35</v>
      </c>
      <c r="D67" s="55" t="s">
        <v>36</v>
      </c>
      <c r="E67" s="83" t="s">
        <v>37</v>
      </c>
      <c r="F67" s="104">
        <v>8</v>
      </c>
      <c r="G67" s="135"/>
      <c r="H67" s="103">
        <v>1.65</v>
      </c>
      <c r="I67" s="137"/>
      <c r="J67" s="104">
        <v>92.9</v>
      </c>
      <c r="K67" s="139"/>
      <c r="L67" s="141"/>
      <c r="M67" s="189"/>
    </row>
    <row r="68" spans="1:13" ht="15.75" customHeight="1" x14ac:dyDescent="0.25">
      <c r="A68" s="78">
        <v>42304</v>
      </c>
      <c r="B68" s="79" t="s">
        <v>34</v>
      </c>
      <c r="C68" s="79" t="s">
        <v>35</v>
      </c>
      <c r="D68" s="79" t="s">
        <v>36</v>
      </c>
      <c r="E68" s="80" t="s">
        <v>37</v>
      </c>
      <c r="F68" s="104">
        <v>14</v>
      </c>
      <c r="G68" s="102">
        <v>14</v>
      </c>
      <c r="H68" s="103">
        <v>4.8457200000000018</v>
      </c>
      <c r="I68" s="120">
        <v>4.8457200000000018</v>
      </c>
      <c r="J68" s="104">
        <v>98.9</v>
      </c>
      <c r="K68" s="123">
        <v>98.9</v>
      </c>
      <c r="L68" s="98" t="s">
        <v>28</v>
      </c>
      <c r="M68" s="71" t="s">
        <v>31</v>
      </c>
    </row>
    <row r="69" spans="1:13" ht="15.75" customHeight="1" x14ac:dyDescent="0.25">
      <c r="A69" s="81">
        <v>42438</v>
      </c>
      <c r="B69" s="58" t="s">
        <v>34</v>
      </c>
      <c r="C69" s="58" t="s">
        <v>35</v>
      </c>
      <c r="D69" s="58" t="s">
        <v>36</v>
      </c>
      <c r="E69" s="82" t="s">
        <v>37</v>
      </c>
      <c r="F69" s="104">
        <v>25.4</v>
      </c>
      <c r="G69" s="134">
        <f>GEOMEAN(F69:F72)</f>
        <v>23.348280092717605</v>
      </c>
      <c r="H69" s="103">
        <v>3.5507431034482759</v>
      </c>
      <c r="I69" s="136">
        <f>GEOMEAN(H69:H72)</f>
        <v>2.7291782422067836</v>
      </c>
      <c r="J69" s="104">
        <v>99.3</v>
      </c>
      <c r="K69" s="138">
        <f>GEOMEAN(J69:J72)</f>
        <v>56.557801237270354</v>
      </c>
      <c r="L69" s="140" t="s">
        <v>28</v>
      </c>
      <c r="M69" s="142" t="s">
        <v>31</v>
      </c>
    </row>
    <row r="70" spans="1:13" ht="15.75" customHeight="1" x14ac:dyDescent="0.25">
      <c r="A70" s="78">
        <v>42496</v>
      </c>
      <c r="B70" s="55" t="s">
        <v>34</v>
      </c>
      <c r="C70" s="55" t="s">
        <v>35</v>
      </c>
      <c r="D70" s="55" t="s">
        <v>36</v>
      </c>
      <c r="E70" s="83" t="s">
        <v>37</v>
      </c>
      <c r="F70" s="104">
        <v>25</v>
      </c>
      <c r="G70" s="135"/>
      <c r="H70" s="103">
        <v>2.0594310000000013</v>
      </c>
      <c r="I70" s="137"/>
      <c r="J70" s="104">
        <v>9.4</v>
      </c>
      <c r="K70" s="139"/>
      <c r="L70" s="141"/>
      <c r="M70" s="143"/>
    </row>
    <row r="71" spans="1:13" ht="15.75" customHeight="1" x14ac:dyDescent="0.25">
      <c r="A71" s="78">
        <v>42576</v>
      </c>
      <c r="B71" s="55" t="s">
        <v>34</v>
      </c>
      <c r="C71" s="55" t="s">
        <v>35</v>
      </c>
      <c r="D71" s="55" t="s">
        <v>36</v>
      </c>
      <c r="E71" s="83" t="s">
        <v>37</v>
      </c>
      <c r="F71" s="104">
        <v>26</v>
      </c>
      <c r="G71" s="135"/>
      <c r="H71" s="103">
        <v>1.6475447999999995</v>
      </c>
      <c r="I71" s="137"/>
      <c r="J71" s="104">
        <v>104.8</v>
      </c>
      <c r="K71" s="139"/>
      <c r="L71" s="141"/>
      <c r="M71" s="143"/>
    </row>
    <row r="72" spans="1:13" ht="15.75" customHeight="1" x14ac:dyDescent="0.25">
      <c r="A72" s="75">
        <v>42668</v>
      </c>
      <c r="B72" s="61" t="s">
        <v>34</v>
      </c>
      <c r="C72" s="61" t="s">
        <v>35</v>
      </c>
      <c r="D72" s="61" t="s">
        <v>36</v>
      </c>
      <c r="E72" s="77" t="s">
        <v>37</v>
      </c>
      <c r="F72" s="104">
        <v>18</v>
      </c>
      <c r="G72" s="135"/>
      <c r="H72" s="103">
        <v>4.6049388819875787</v>
      </c>
      <c r="I72" s="137"/>
      <c r="J72" s="104">
        <v>104.6</v>
      </c>
      <c r="K72" s="139"/>
      <c r="L72" s="158"/>
      <c r="M72" s="159"/>
    </row>
    <row r="73" spans="1:13" ht="15.75" customHeight="1" x14ac:dyDescent="0.25">
      <c r="A73" s="81">
        <v>42746</v>
      </c>
      <c r="B73" s="55" t="s">
        <v>34</v>
      </c>
      <c r="C73" s="55" t="s">
        <v>35</v>
      </c>
      <c r="D73" s="55" t="s">
        <v>36</v>
      </c>
      <c r="E73" s="83" t="s">
        <v>37</v>
      </c>
      <c r="F73" s="104">
        <v>16</v>
      </c>
      <c r="G73" s="134">
        <f>GEOMEAN(F73:F76)</f>
        <v>19.337835157034714</v>
      </c>
      <c r="H73" s="103">
        <v>2.2653740999999989</v>
      </c>
      <c r="I73" s="136">
        <f>GEOMEAN(H73:H76)</f>
        <v>2.3456773524719639</v>
      </c>
      <c r="J73" s="104">
        <v>95.8</v>
      </c>
      <c r="K73" s="138">
        <f>GEOMEAN(J73:J76)</f>
        <v>97.975594311382523</v>
      </c>
      <c r="L73" s="140" t="s">
        <v>28</v>
      </c>
      <c r="M73" s="142" t="s">
        <v>31</v>
      </c>
    </row>
    <row r="74" spans="1:13" ht="15.75" customHeight="1" x14ac:dyDescent="0.25">
      <c r="A74" s="78">
        <v>42851</v>
      </c>
      <c r="B74" s="55" t="s">
        <v>34</v>
      </c>
      <c r="C74" s="55" t="s">
        <v>35</v>
      </c>
      <c r="D74" s="55" t="s">
        <v>36</v>
      </c>
      <c r="E74" s="83" t="s">
        <v>37</v>
      </c>
      <c r="F74" s="104">
        <v>10</v>
      </c>
      <c r="G74" s="135"/>
      <c r="H74" s="103">
        <v>3.5010327000000019</v>
      </c>
      <c r="I74" s="137"/>
      <c r="J74" s="104">
        <v>92.1</v>
      </c>
      <c r="K74" s="139"/>
      <c r="L74" s="141"/>
      <c r="M74" s="143"/>
    </row>
    <row r="75" spans="1:13" ht="15.75" customHeight="1" x14ac:dyDescent="0.25">
      <c r="A75" s="78">
        <v>42920</v>
      </c>
      <c r="B75" s="55" t="s">
        <v>34</v>
      </c>
      <c r="C75" s="55" t="s">
        <v>35</v>
      </c>
      <c r="D75" s="55" t="s">
        <v>36</v>
      </c>
      <c r="E75" s="83" t="s">
        <v>37</v>
      </c>
      <c r="F75" s="104">
        <v>23</v>
      </c>
      <c r="G75" s="135"/>
      <c r="H75" s="103">
        <v>1.0297155000000002</v>
      </c>
      <c r="I75" s="137"/>
      <c r="J75" s="104">
        <v>108.9</v>
      </c>
      <c r="K75" s="139"/>
      <c r="L75" s="141"/>
      <c r="M75" s="143"/>
    </row>
    <row r="76" spans="1:13" ht="15.75" customHeight="1" x14ac:dyDescent="0.25">
      <c r="A76" s="78">
        <v>43004</v>
      </c>
      <c r="B76" s="55" t="s">
        <v>34</v>
      </c>
      <c r="C76" s="55" t="s">
        <v>35</v>
      </c>
      <c r="D76" s="55" t="s">
        <v>36</v>
      </c>
      <c r="E76" s="83" t="s">
        <v>37</v>
      </c>
      <c r="F76" s="104">
        <v>38</v>
      </c>
      <c r="G76" s="135"/>
      <c r="H76" s="103">
        <v>3.7069757999999982</v>
      </c>
      <c r="I76" s="137"/>
      <c r="J76" s="104">
        <v>95.9</v>
      </c>
      <c r="K76" s="139"/>
      <c r="L76" s="141"/>
      <c r="M76" s="143"/>
    </row>
    <row r="77" spans="1:13" ht="15.75" customHeight="1" x14ac:dyDescent="0.25">
      <c r="A77" s="81">
        <v>43150</v>
      </c>
      <c r="B77" s="58" t="s">
        <v>34</v>
      </c>
      <c r="C77" s="58" t="s">
        <v>35</v>
      </c>
      <c r="D77" s="58" t="s">
        <v>36</v>
      </c>
      <c r="E77" s="82" t="s">
        <v>37</v>
      </c>
      <c r="F77" s="104">
        <v>13</v>
      </c>
      <c r="G77" s="134">
        <f>GEOMEAN(F77:F80)</f>
        <v>17.156140142316421</v>
      </c>
      <c r="H77" s="103">
        <v>4.3839401901428605</v>
      </c>
      <c r="I77" s="136">
        <f>GEOMEAN(H77:H80)</f>
        <v>3.5483895354552475</v>
      </c>
      <c r="J77" s="104">
        <v>79.2</v>
      </c>
      <c r="K77" s="138">
        <f>GEOMEAN(J77:J80)</f>
        <v>82.58500770903413</v>
      </c>
      <c r="L77" s="140" t="s">
        <v>28</v>
      </c>
      <c r="M77" s="142" t="s">
        <v>31</v>
      </c>
    </row>
    <row r="78" spans="1:13" ht="15.75" customHeight="1" x14ac:dyDescent="0.25">
      <c r="A78" s="78">
        <v>43214</v>
      </c>
      <c r="B78" s="55" t="s">
        <v>34</v>
      </c>
      <c r="C78" s="55" t="s">
        <v>35</v>
      </c>
      <c r="D78" s="55" t="s">
        <v>36</v>
      </c>
      <c r="E78" s="83" t="s">
        <v>37</v>
      </c>
      <c r="F78" s="104">
        <v>17</v>
      </c>
      <c r="G78" s="135"/>
      <c r="H78" s="103">
        <v>3.0944237919375022</v>
      </c>
      <c r="I78" s="137"/>
      <c r="J78" s="104">
        <v>82.199999999999989</v>
      </c>
      <c r="K78" s="139"/>
      <c r="L78" s="141"/>
      <c r="M78" s="143"/>
    </row>
    <row r="79" spans="1:13" ht="15.75" customHeight="1" x14ac:dyDescent="0.25">
      <c r="A79" s="78">
        <v>43318</v>
      </c>
      <c r="B79" s="55" t="s">
        <v>34</v>
      </c>
      <c r="C79" s="55" t="s">
        <v>35</v>
      </c>
      <c r="D79" s="55" t="s">
        <v>36</v>
      </c>
      <c r="E79" s="83" t="s">
        <v>37</v>
      </c>
      <c r="F79" s="104">
        <v>14</v>
      </c>
      <c r="G79" s="135"/>
      <c r="H79" s="103">
        <v>1.66</v>
      </c>
      <c r="I79" s="137"/>
      <c r="J79" s="104">
        <v>86.45</v>
      </c>
      <c r="K79" s="139"/>
      <c r="L79" s="141"/>
      <c r="M79" s="143"/>
    </row>
    <row r="80" spans="1:13" ht="15.75" customHeight="1" x14ac:dyDescent="0.25">
      <c r="A80" s="75">
        <v>43425</v>
      </c>
      <c r="B80" s="61" t="s">
        <v>34</v>
      </c>
      <c r="C80" s="61" t="s">
        <v>35</v>
      </c>
      <c r="D80" s="61" t="s">
        <v>36</v>
      </c>
      <c r="E80" s="77" t="s">
        <v>37</v>
      </c>
      <c r="F80" s="104">
        <v>28</v>
      </c>
      <c r="G80" s="135"/>
      <c r="H80" s="103">
        <v>7.04</v>
      </c>
      <c r="I80" s="137"/>
      <c r="J80" s="104">
        <v>82.65</v>
      </c>
      <c r="K80" s="139"/>
      <c r="L80" s="158"/>
      <c r="M80" s="159"/>
    </row>
    <row r="81" spans="1:13" ht="15.75" customHeight="1" x14ac:dyDescent="0.25">
      <c r="A81" s="81">
        <v>43515</v>
      </c>
      <c r="B81" s="58" t="s">
        <v>34</v>
      </c>
      <c r="C81" s="58" t="s">
        <v>35</v>
      </c>
      <c r="D81" s="58" t="s">
        <v>36</v>
      </c>
      <c r="E81" s="82" t="s">
        <v>37</v>
      </c>
      <c r="F81" s="104">
        <v>19</v>
      </c>
      <c r="G81" s="134">
        <f>GEOMEAN(F81:F84)</f>
        <v>16.498883349376225</v>
      </c>
      <c r="H81" s="103">
        <v>5.64</v>
      </c>
      <c r="I81" s="136">
        <f>GEOMEAN(H81:H84)</f>
        <v>4.088039226892298</v>
      </c>
      <c r="J81" s="104">
        <v>90.8</v>
      </c>
      <c r="K81" s="138">
        <f>GEOMEAN(J81:J84)</f>
        <v>94.592273931292667</v>
      </c>
      <c r="L81" s="140" t="s">
        <v>28</v>
      </c>
      <c r="M81" s="142" t="s">
        <v>31</v>
      </c>
    </row>
    <row r="82" spans="1:13" ht="15.75" customHeight="1" x14ac:dyDescent="0.25">
      <c r="A82" s="78">
        <v>43600</v>
      </c>
      <c r="B82" s="55" t="s">
        <v>34</v>
      </c>
      <c r="C82" s="55" t="s">
        <v>35</v>
      </c>
      <c r="D82" s="55" t="s">
        <v>36</v>
      </c>
      <c r="E82" s="83" t="s">
        <v>37</v>
      </c>
      <c r="F82" s="104">
        <v>19.5</v>
      </c>
      <c r="G82" s="135"/>
      <c r="H82" s="103">
        <v>3.97</v>
      </c>
      <c r="I82" s="137"/>
      <c r="J82" s="104">
        <v>91.5</v>
      </c>
      <c r="K82" s="139"/>
      <c r="L82" s="141"/>
      <c r="M82" s="143"/>
    </row>
    <row r="83" spans="1:13" ht="15.75" customHeight="1" x14ac:dyDescent="0.25">
      <c r="A83" s="78">
        <v>43678</v>
      </c>
      <c r="B83" s="55" t="s">
        <v>34</v>
      </c>
      <c r="C83" s="55" t="s">
        <v>35</v>
      </c>
      <c r="D83" s="55" t="s">
        <v>36</v>
      </c>
      <c r="E83" s="83" t="s">
        <v>37</v>
      </c>
      <c r="F83" s="104">
        <v>16</v>
      </c>
      <c r="G83" s="135"/>
      <c r="H83" s="103">
        <v>2.8449999999999998</v>
      </c>
      <c r="I83" s="137"/>
      <c r="J83" s="104">
        <v>94.8</v>
      </c>
      <c r="K83" s="139"/>
      <c r="L83" s="141"/>
      <c r="M83" s="143"/>
    </row>
    <row r="84" spans="1:13" ht="15.75" customHeight="1" x14ac:dyDescent="0.25">
      <c r="A84" s="75">
        <v>43783</v>
      </c>
      <c r="B84" s="61" t="s">
        <v>34</v>
      </c>
      <c r="C84" s="61" t="s">
        <v>35</v>
      </c>
      <c r="D84" s="61" t="s">
        <v>36</v>
      </c>
      <c r="E84" s="77" t="s">
        <v>37</v>
      </c>
      <c r="F84" s="104">
        <v>12.5</v>
      </c>
      <c r="G84" s="135"/>
      <c r="H84" s="103">
        <v>4.3843814967857178</v>
      </c>
      <c r="I84" s="137"/>
      <c r="J84" s="104">
        <v>101.65</v>
      </c>
      <c r="K84" s="139"/>
      <c r="L84" s="158"/>
      <c r="M84" s="159"/>
    </row>
    <row r="85" spans="1:13" ht="15.75" customHeight="1" x14ac:dyDescent="0.25">
      <c r="A85" s="81">
        <v>43878</v>
      </c>
      <c r="B85" s="58" t="s">
        <v>34</v>
      </c>
      <c r="C85" s="58" t="s">
        <v>35</v>
      </c>
      <c r="D85" s="58" t="s">
        <v>36</v>
      </c>
      <c r="E85" s="82" t="s">
        <v>37</v>
      </c>
      <c r="F85" s="104">
        <v>18</v>
      </c>
      <c r="G85" s="134">
        <f>GEOMEAN(F85:F88)</f>
        <v>16.890821243244798</v>
      </c>
      <c r="H85" s="103">
        <v>3.94</v>
      </c>
      <c r="I85" s="136">
        <f>GEOMEAN(H85:H88)</f>
        <v>2.7226613633401193</v>
      </c>
      <c r="J85" s="104">
        <v>54.85</v>
      </c>
      <c r="K85" s="138">
        <f>GEOMEAN(J85:J88)</f>
        <v>70.430555294801692</v>
      </c>
      <c r="L85" s="140" t="s">
        <v>28</v>
      </c>
      <c r="M85" s="147" t="s">
        <v>31</v>
      </c>
    </row>
    <row r="86" spans="1:13" ht="15.75" customHeight="1" x14ac:dyDescent="0.25">
      <c r="A86" s="78">
        <v>43999</v>
      </c>
      <c r="B86" s="55" t="s">
        <v>34</v>
      </c>
      <c r="C86" s="55" t="s">
        <v>35</v>
      </c>
      <c r="D86" s="55" t="s">
        <v>36</v>
      </c>
      <c r="E86" s="83" t="s">
        <v>37</v>
      </c>
      <c r="F86" s="104">
        <v>19</v>
      </c>
      <c r="G86" s="135"/>
      <c r="H86" s="103">
        <v>2.2890575564999831</v>
      </c>
      <c r="I86" s="137"/>
      <c r="J86" s="104">
        <v>77.3</v>
      </c>
      <c r="K86" s="139"/>
      <c r="L86" s="141"/>
      <c r="M86" s="148"/>
    </row>
    <row r="87" spans="1:13" ht="15.75" customHeight="1" x14ac:dyDescent="0.25">
      <c r="A87" s="78">
        <v>44075</v>
      </c>
      <c r="B87" s="55" t="s">
        <v>34</v>
      </c>
      <c r="C87" s="55" t="s">
        <v>35</v>
      </c>
      <c r="D87" s="55" t="s">
        <v>36</v>
      </c>
      <c r="E87" s="83" t="s">
        <v>37</v>
      </c>
      <c r="F87" s="104">
        <v>13.999999999999998</v>
      </c>
      <c r="G87" s="135"/>
      <c r="H87" s="103">
        <v>1.7934040005750034</v>
      </c>
      <c r="I87" s="137"/>
      <c r="J87" s="104" t="s">
        <v>9</v>
      </c>
      <c r="K87" s="139"/>
      <c r="L87" s="141"/>
      <c r="M87" s="148"/>
    </row>
    <row r="88" spans="1:13" ht="15.75" customHeight="1" x14ac:dyDescent="0.25">
      <c r="A88" s="78">
        <v>44154</v>
      </c>
      <c r="B88" s="55" t="s">
        <v>34</v>
      </c>
      <c r="C88" s="55" t="s">
        <v>35</v>
      </c>
      <c r="D88" s="55" t="s">
        <v>36</v>
      </c>
      <c r="E88" s="83" t="s">
        <v>37</v>
      </c>
      <c r="F88" s="92">
        <v>17</v>
      </c>
      <c r="G88" s="135"/>
      <c r="H88" s="96">
        <v>3.3973746729999972</v>
      </c>
      <c r="I88" s="137"/>
      <c r="J88" s="92">
        <v>82.4</v>
      </c>
      <c r="K88" s="139"/>
      <c r="L88" s="141"/>
      <c r="M88" s="148"/>
    </row>
    <row r="89" spans="1:13" ht="15.75" customHeight="1" x14ac:dyDescent="0.25">
      <c r="A89" s="81">
        <v>44253</v>
      </c>
      <c r="B89" s="58" t="s">
        <v>34</v>
      </c>
      <c r="C89" s="58" t="s">
        <v>35</v>
      </c>
      <c r="D89" s="58" t="s">
        <v>36</v>
      </c>
      <c r="E89" s="82" t="s">
        <v>37</v>
      </c>
      <c r="F89" s="104">
        <v>14.989245867442088</v>
      </c>
      <c r="G89" s="134">
        <f>GEOMEAN(F89:F92)</f>
        <v>14.261730201496732</v>
      </c>
      <c r="H89" s="103">
        <v>2.68505671735713</v>
      </c>
      <c r="I89" s="136">
        <f>GEOMEAN(H89:H92)</f>
        <v>2.867330603096327</v>
      </c>
      <c r="J89" s="104">
        <v>74</v>
      </c>
      <c r="K89" s="138">
        <f>GEOMEAN(J89:J91)</f>
        <v>75.061173793697208</v>
      </c>
      <c r="L89" s="140" t="s">
        <v>28</v>
      </c>
      <c r="M89" s="147" t="s">
        <v>31</v>
      </c>
    </row>
    <row r="90" spans="1:13" ht="15.75" customHeight="1" x14ac:dyDescent="0.25">
      <c r="A90" s="78">
        <v>44379</v>
      </c>
      <c r="B90" s="55" t="s">
        <v>34</v>
      </c>
      <c r="C90" s="55" t="s">
        <v>35</v>
      </c>
      <c r="D90" s="55" t="s">
        <v>36</v>
      </c>
      <c r="E90" s="83" t="s">
        <v>37</v>
      </c>
      <c r="F90" s="104">
        <v>15</v>
      </c>
      <c r="G90" s="135"/>
      <c r="H90" s="103">
        <v>2.5978005872500116</v>
      </c>
      <c r="I90" s="137"/>
      <c r="J90" s="104">
        <v>72.25</v>
      </c>
      <c r="K90" s="139"/>
      <c r="L90" s="141"/>
      <c r="M90" s="148"/>
    </row>
    <row r="91" spans="1:13" ht="15.75" customHeight="1" x14ac:dyDescent="0.25">
      <c r="A91" s="78">
        <v>44421</v>
      </c>
      <c r="B91" s="55" t="s">
        <v>34</v>
      </c>
      <c r="C91" s="55" t="s">
        <v>35</v>
      </c>
      <c r="D91" s="55" t="s">
        <v>36</v>
      </c>
      <c r="E91" s="83" t="s">
        <v>37</v>
      </c>
      <c r="F91" s="104">
        <v>11.5</v>
      </c>
      <c r="G91" s="135"/>
      <c r="H91" s="103">
        <v>2.2797901169999824</v>
      </c>
      <c r="I91" s="137"/>
      <c r="J91" s="104">
        <v>79.099999999999994</v>
      </c>
      <c r="K91" s="139"/>
      <c r="L91" s="141"/>
      <c r="M91" s="148"/>
    </row>
    <row r="92" spans="1:13" ht="15.75" customHeight="1" thickBot="1" x14ac:dyDescent="0.3">
      <c r="A92" s="116">
        <v>44539</v>
      </c>
      <c r="B92" s="63" t="s">
        <v>34</v>
      </c>
      <c r="C92" s="63" t="s">
        <v>35</v>
      </c>
      <c r="D92" s="63" t="s">
        <v>36</v>
      </c>
      <c r="E92" s="84" t="s">
        <v>37</v>
      </c>
      <c r="F92" s="107">
        <v>16</v>
      </c>
      <c r="G92" s="166"/>
      <c r="H92" s="106">
        <v>4.2506655839999956</v>
      </c>
      <c r="I92" s="167"/>
      <c r="J92" s="107" t="s">
        <v>9</v>
      </c>
      <c r="K92" s="168"/>
      <c r="L92" s="169"/>
      <c r="M92" s="193"/>
    </row>
    <row r="93" spans="1:13" ht="15.75" customHeight="1" x14ac:dyDescent="0.25">
      <c r="A93" s="85">
        <v>38288</v>
      </c>
      <c r="B93" s="76" t="s">
        <v>34</v>
      </c>
      <c r="C93" s="76" t="s">
        <v>35</v>
      </c>
      <c r="D93" s="76" t="s">
        <v>39</v>
      </c>
      <c r="E93" s="86" t="s">
        <v>40</v>
      </c>
      <c r="F93" s="111">
        <v>15</v>
      </c>
      <c r="G93" s="109">
        <f>AVERAGE(F93)</f>
        <v>15</v>
      </c>
      <c r="H93" s="110">
        <v>2.4700000000000002</v>
      </c>
      <c r="I93" s="121">
        <f>AVERAGE(H93)</f>
        <v>2.4700000000000002</v>
      </c>
      <c r="J93" s="111">
        <v>95</v>
      </c>
      <c r="K93" s="124">
        <f>AVERAGE(J93)</f>
        <v>95</v>
      </c>
      <c r="L93" s="112" t="s">
        <v>28</v>
      </c>
      <c r="M93" s="72"/>
    </row>
    <row r="94" spans="1:13" ht="15.75" customHeight="1" x14ac:dyDescent="0.25">
      <c r="A94" s="78">
        <v>38431</v>
      </c>
      <c r="B94" s="79" t="s">
        <v>34</v>
      </c>
      <c r="C94" s="79" t="s">
        <v>35</v>
      </c>
      <c r="D94" s="79" t="s">
        <v>39</v>
      </c>
      <c r="E94" s="80" t="s">
        <v>40</v>
      </c>
      <c r="F94" s="104">
        <v>9</v>
      </c>
      <c r="G94" s="102">
        <f>AVERAGE(F94)</f>
        <v>9</v>
      </c>
      <c r="H94" s="103">
        <v>0.82</v>
      </c>
      <c r="I94" s="120">
        <f>AVERAGE(H94:H94)</f>
        <v>0.82</v>
      </c>
      <c r="J94" s="104">
        <v>81</v>
      </c>
      <c r="K94" s="123">
        <f>AVERAGE(J94:J94)</f>
        <v>81</v>
      </c>
      <c r="L94" s="98" t="s">
        <v>38</v>
      </c>
      <c r="M94" s="73" t="s">
        <v>32</v>
      </c>
    </row>
    <row r="95" spans="1:13" ht="15.75" customHeight="1" x14ac:dyDescent="0.25">
      <c r="A95" s="81">
        <v>38762</v>
      </c>
      <c r="B95" s="58" t="s">
        <v>34</v>
      </c>
      <c r="C95" s="58" t="s">
        <v>35</v>
      </c>
      <c r="D95" s="58" t="s">
        <v>39</v>
      </c>
      <c r="E95" s="82" t="s">
        <v>40</v>
      </c>
      <c r="F95" s="104">
        <v>9</v>
      </c>
      <c r="G95" s="134">
        <f>GEOMEAN(F95:F96)</f>
        <v>6</v>
      </c>
      <c r="H95" s="103">
        <v>1.77</v>
      </c>
      <c r="I95" s="136">
        <f>GEOMEAN(H95:H96)</f>
        <v>1.4451989482420751</v>
      </c>
      <c r="J95" s="104">
        <v>94</v>
      </c>
      <c r="K95" s="138">
        <f>GEOMEAN(J95:J96)</f>
        <v>106.91304878264393</v>
      </c>
      <c r="L95" s="140" t="s">
        <v>38</v>
      </c>
      <c r="M95" s="153" t="s">
        <v>31</v>
      </c>
    </row>
    <row r="96" spans="1:13" ht="15.75" customHeight="1" x14ac:dyDescent="0.25">
      <c r="A96" s="75">
        <v>38926</v>
      </c>
      <c r="B96" s="61" t="s">
        <v>34</v>
      </c>
      <c r="C96" s="61" t="s">
        <v>35</v>
      </c>
      <c r="D96" s="61" t="s">
        <v>39</v>
      </c>
      <c r="E96" s="77" t="s">
        <v>40</v>
      </c>
      <c r="F96" s="104">
        <v>4</v>
      </c>
      <c r="G96" s="157"/>
      <c r="H96" s="103">
        <v>1.18</v>
      </c>
      <c r="I96" s="160"/>
      <c r="J96" s="104">
        <v>121.6</v>
      </c>
      <c r="K96" s="161"/>
      <c r="L96" s="158"/>
      <c r="M96" s="163"/>
    </row>
    <row r="97" spans="1:13" ht="15.75" customHeight="1" x14ac:dyDescent="0.25">
      <c r="A97" s="81">
        <v>39470</v>
      </c>
      <c r="B97" s="58" t="s">
        <v>34</v>
      </c>
      <c r="C97" s="58" t="s">
        <v>35</v>
      </c>
      <c r="D97" s="58" t="s">
        <v>39</v>
      </c>
      <c r="E97" s="82" t="s">
        <v>40</v>
      </c>
      <c r="F97" s="104">
        <v>6</v>
      </c>
      <c r="G97" s="134">
        <f>GEOMEAN(F97:F100)</f>
        <v>8.1733020255631121</v>
      </c>
      <c r="H97" s="103" t="s">
        <v>9</v>
      </c>
      <c r="I97" s="136">
        <f>GEOMEAN(H97:H100)</f>
        <v>1.9644846652493879</v>
      </c>
      <c r="J97" s="104">
        <v>97.6</v>
      </c>
      <c r="K97" s="144">
        <f>GEOMEAN(J97:J100)</f>
        <v>98.764763140165115</v>
      </c>
      <c r="L97" s="145" t="s">
        <v>38</v>
      </c>
      <c r="M97" s="147" t="s">
        <v>31</v>
      </c>
    </row>
    <row r="98" spans="1:13" ht="15.75" customHeight="1" x14ac:dyDescent="0.25">
      <c r="A98" s="78">
        <v>39559</v>
      </c>
      <c r="B98" s="55" t="s">
        <v>34</v>
      </c>
      <c r="C98" s="55" t="s">
        <v>35</v>
      </c>
      <c r="D98" s="55" t="s">
        <v>39</v>
      </c>
      <c r="E98" s="83" t="s">
        <v>40</v>
      </c>
      <c r="F98" s="104" t="s">
        <v>9</v>
      </c>
      <c r="G98" s="135"/>
      <c r="H98" s="103">
        <v>1.44</v>
      </c>
      <c r="I98" s="137"/>
      <c r="J98" s="104">
        <v>109</v>
      </c>
      <c r="K98" s="144"/>
      <c r="L98" s="145"/>
      <c r="M98" s="148"/>
    </row>
    <row r="99" spans="1:13" ht="15.75" customHeight="1" x14ac:dyDescent="0.25">
      <c r="A99" s="78">
        <v>39659</v>
      </c>
      <c r="B99" s="55" t="s">
        <v>34</v>
      </c>
      <c r="C99" s="55" t="s">
        <v>35</v>
      </c>
      <c r="D99" s="55" t="s">
        <v>39</v>
      </c>
      <c r="E99" s="83" t="s">
        <v>40</v>
      </c>
      <c r="F99" s="104">
        <v>7</v>
      </c>
      <c r="G99" s="135"/>
      <c r="H99" s="103" t="s">
        <v>9</v>
      </c>
      <c r="I99" s="137"/>
      <c r="J99" s="104">
        <v>104</v>
      </c>
      <c r="K99" s="144"/>
      <c r="L99" s="145"/>
      <c r="M99" s="148"/>
    </row>
    <row r="100" spans="1:13" ht="15.75" customHeight="1" x14ac:dyDescent="0.25">
      <c r="A100" s="75">
        <v>39742</v>
      </c>
      <c r="B100" s="61" t="s">
        <v>34</v>
      </c>
      <c r="C100" s="61" t="s">
        <v>35</v>
      </c>
      <c r="D100" s="61" t="s">
        <v>39</v>
      </c>
      <c r="E100" s="77" t="s">
        <v>40</v>
      </c>
      <c r="F100" s="104">
        <v>13</v>
      </c>
      <c r="G100" s="135"/>
      <c r="H100" s="103">
        <v>2.68</v>
      </c>
      <c r="I100" s="137"/>
      <c r="J100" s="104">
        <v>86</v>
      </c>
      <c r="K100" s="144"/>
      <c r="L100" s="145"/>
      <c r="M100" s="194"/>
    </row>
    <row r="101" spans="1:13" ht="15.75" customHeight="1" x14ac:dyDescent="0.25">
      <c r="A101" s="81">
        <v>39905</v>
      </c>
      <c r="B101" s="58" t="s">
        <v>34</v>
      </c>
      <c r="C101" s="58" t="s">
        <v>35</v>
      </c>
      <c r="D101" s="58" t="s">
        <v>39</v>
      </c>
      <c r="E101" s="82" t="s">
        <v>40</v>
      </c>
      <c r="F101" s="104">
        <v>16</v>
      </c>
      <c r="G101" s="134">
        <f>GEOMEAN(F101:F102)</f>
        <v>13.266499161421599</v>
      </c>
      <c r="H101" s="103">
        <v>6.86</v>
      </c>
      <c r="I101" s="136">
        <f>GEOMEAN(H101:H102)</f>
        <v>6.5111289343707517</v>
      </c>
      <c r="J101" s="104">
        <v>100.3</v>
      </c>
      <c r="K101" s="144">
        <f>GEOMEAN(J101:J102)</f>
        <v>106.46079090444519</v>
      </c>
      <c r="L101" s="145" t="s">
        <v>28</v>
      </c>
      <c r="M101" s="173" t="s">
        <v>30</v>
      </c>
    </row>
    <row r="102" spans="1:13" ht="15.75" customHeight="1" x14ac:dyDescent="0.25">
      <c r="A102" s="75">
        <v>40035</v>
      </c>
      <c r="B102" s="61" t="s">
        <v>34</v>
      </c>
      <c r="C102" s="61" t="s">
        <v>35</v>
      </c>
      <c r="D102" s="61" t="s">
        <v>39</v>
      </c>
      <c r="E102" s="77" t="s">
        <v>40</v>
      </c>
      <c r="F102" s="104">
        <v>11</v>
      </c>
      <c r="G102" s="135"/>
      <c r="H102" s="103">
        <v>6.18</v>
      </c>
      <c r="I102" s="160"/>
      <c r="J102" s="104">
        <v>113</v>
      </c>
      <c r="K102" s="144"/>
      <c r="L102" s="145"/>
      <c r="M102" s="189"/>
    </row>
    <row r="103" spans="1:13" ht="15.75" customHeight="1" x14ac:dyDescent="0.25">
      <c r="A103" s="78">
        <v>40254</v>
      </c>
      <c r="B103" s="58" t="s">
        <v>34</v>
      </c>
      <c r="C103" s="58" t="s">
        <v>35</v>
      </c>
      <c r="D103" s="58" t="s">
        <v>39</v>
      </c>
      <c r="E103" s="82" t="s">
        <v>40</v>
      </c>
      <c r="F103" s="104">
        <v>16</v>
      </c>
      <c r="G103" s="134">
        <f>GEOMEAN(F103:F106)</f>
        <v>12.68845516128677</v>
      </c>
      <c r="H103" s="103">
        <v>4.12</v>
      </c>
      <c r="I103" s="136">
        <f>GEOMEAN(H103:H106)</f>
        <v>4.12</v>
      </c>
      <c r="J103" s="104">
        <v>69</v>
      </c>
      <c r="K103" s="138">
        <f>GEOMEAN(J103:J106)</f>
        <v>91.658773985377508</v>
      </c>
      <c r="L103" s="140" t="s">
        <v>28</v>
      </c>
      <c r="M103" s="153" t="s">
        <v>31</v>
      </c>
    </row>
    <row r="104" spans="1:13" ht="15.75" customHeight="1" x14ac:dyDescent="0.25">
      <c r="A104" s="78">
        <v>40337</v>
      </c>
      <c r="B104" s="55" t="s">
        <v>34</v>
      </c>
      <c r="C104" s="55" t="s">
        <v>35</v>
      </c>
      <c r="D104" s="55" t="s">
        <v>39</v>
      </c>
      <c r="E104" s="83" t="s">
        <v>40</v>
      </c>
      <c r="F104" s="104">
        <v>18</v>
      </c>
      <c r="G104" s="135"/>
      <c r="H104" s="103" t="s">
        <v>9</v>
      </c>
      <c r="I104" s="137"/>
      <c r="J104" s="104">
        <v>109.7</v>
      </c>
      <c r="K104" s="139"/>
      <c r="L104" s="141"/>
      <c r="M104" s="154"/>
    </row>
    <row r="105" spans="1:13" ht="15.75" customHeight="1" x14ac:dyDescent="0.25">
      <c r="A105" s="78">
        <v>40422</v>
      </c>
      <c r="B105" s="55" t="s">
        <v>34</v>
      </c>
      <c r="C105" s="55" t="s">
        <v>35</v>
      </c>
      <c r="D105" s="55" t="s">
        <v>39</v>
      </c>
      <c r="E105" s="83" t="s">
        <v>40</v>
      </c>
      <c r="F105" s="104">
        <v>10</v>
      </c>
      <c r="G105" s="135"/>
      <c r="H105" s="103">
        <v>4.12</v>
      </c>
      <c r="I105" s="137"/>
      <c r="J105" s="104">
        <v>100.7</v>
      </c>
      <c r="K105" s="139"/>
      <c r="L105" s="141"/>
      <c r="M105" s="154"/>
    </row>
    <row r="106" spans="1:13" ht="15.75" customHeight="1" x14ac:dyDescent="0.25">
      <c r="A106" s="78">
        <v>40498</v>
      </c>
      <c r="B106" s="61" t="s">
        <v>34</v>
      </c>
      <c r="C106" s="61" t="s">
        <v>35</v>
      </c>
      <c r="D106" s="61" t="s">
        <v>39</v>
      </c>
      <c r="E106" s="77" t="s">
        <v>40</v>
      </c>
      <c r="F106" s="104">
        <v>9</v>
      </c>
      <c r="G106" s="157"/>
      <c r="H106" s="103" t="s">
        <v>9</v>
      </c>
      <c r="I106" s="160"/>
      <c r="J106" s="104">
        <v>92.6</v>
      </c>
      <c r="K106" s="161"/>
      <c r="L106" s="158"/>
      <c r="M106" s="163"/>
    </row>
    <row r="107" spans="1:13" ht="15.75" customHeight="1" x14ac:dyDescent="0.25">
      <c r="A107" s="81">
        <v>40568</v>
      </c>
      <c r="B107" s="58" t="s">
        <v>34</v>
      </c>
      <c r="C107" s="58" t="s">
        <v>35</v>
      </c>
      <c r="D107" s="58" t="s">
        <v>39</v>
      </c>
      <c r="E107" s="82" t="s">
        <v>40</v>
      </c>
      <c r="F107" s="104">
        <v>2.5</v>
      </c>
      <c r="G107" s="134">
        <f>GEOMEAN(F107:F110)</f>
        <v>5.7914609264413457</v>
      </c>
      <c r="H107" s="103">
        <v>6.86</v>
      </c>
      <c r="I107" s="136">
        <f>GEOMEAN(H107:H110)</f>
        <v>4.4814774641479245</v>
      </c>
      <c r="J107" s="104">
        <v>153.19999999999999</v>
      </c>
      <c r="K107" s="138">
        <f>GEOMEAN(J107:J110)</f>
        <v>129.69764671117443</v>
      </c>
      <c r="L107" s="140" t="s">
        <v>28</v>
      </c>
      <c r="M107" s="153" t="s">
        <v>31</v>
      </c>
    </row>
    <row r="108" spans="1:13" ht="15.75" customHeight="1" x14ac:dyDescent="0.25">
      <c r="A108" s="78">
        <v>40667</v>
      </c>
      <c r="B108" s="55" t="s">
        <v>34</v>
      </c>
      <c r="C108" s="55" t="s">
        <v>35</v>
      </c>
      <c r="D108" s="55" t="s">
        <v>39</v>
      </c>
      <c r="E108" s="83" t="s">
        <v>40</v>
      </c>
      <c r="F108" s="104">
        <v>9</v>
      </c>
      <c r="G108" s="135"/>
      <c r="H108" s="103">
        <v>4.71</v>
      </c>
      <c r="I108" s="137"/>
      <c r="J108" s="104">
        <v>105.6</v>
      </c>
      <c r="K108" s="139"/>
      <c r="L108" s="141"/>
      <c r="M108" s="154"/>
    </row>
    <row r="109" spans="1:13" ht="15.75" customHeight="1" x14ac:dyDescent="0.25">
      <c r="A109" s="78">
        <v>40745</v>
      </c>
      <c r="B109" s="55" t="s">
        <v>34</v>
      </c>
      <c r="C109" s="55" t="s">
        <v>35</v>
      </c>
      <c r="D109" s="55" t="s">
        <v>39</v>
      </c>
      <c r="E109" s="83" t="s">
        <v>40</v>
      </c>
      <c r="F109" s="104">
        <v>5</v>
      </c>
      <c r="G109" s="135"/>
      <c r="H109" s="103">
        <v>2.06</v>
      </c>
      <c r="I109" s="137"/>
      <c r="J109" s="104">
        <v>124.4</v>
      </c>
      <c r="K109" s="139"/>
      <c r="L109" s="141"/>
      <c r="M109" s="154"/>
    </row>
    <row r="110" spans="1:13" ht="15.75" customHeight="1" x14ac:dyDescent="0.25">
      <c r="A110" s="75">
        <v>40854</v>
      </c>
      <c r="B110" s="61" t="s">
        <v>34</v>
      </c>
      <c r="C110" s="61" t="s">
        <v>35</v>
      </c>
      <c r="D110" s="61" t="s">
        <v>39</v>
      </c>
      <c r="E110" s="77" t="s">
        <v>40</v>
      </c>
      <c r="F110" s="104">
        <v>10</v>
      </c>
      <c r="G110" s="157"/>
      <c r="H110" s="103">
        <v>6.06</v>
      </c>
      <c r="I110" s="160"/>
      <c r="J110" s="104">
        <v>140.6</v>
      </c>
      <c r="K110" s="161"/>
      <c r="L110" s="158"/>
      <c r="M110" s="163"/>
    </row>
    <row r="111" spans="1:13" ht="15.75" customHeight="1" x14ac:dyDescent="0.25">
      <c r="A111" s="81">
        <v>40946</v>
      </c>
      <c r="B111" s="55" t="s">
        <v>34</v>
      </c>
      <c r="C111" s="55" t="s">
        <v>35</v>
      </c>
      <c r="D111" s="55" t="s">
        <v>39</v>
      </c>
      <c r="E111" s="83" t="s">
        <v>40</v>
      </c>
      <c r="F111" s="104">
        <v>15</v>
      </c>
      <c r="G111" s="134">
        <f>GEOMEAN(F111:F114)</f>
        <v>10.097320080486632</v>
      </c>
      <c r="H111" s="103">
        <v>0.77</v>
      </c>
      <c r="I111" s="136">
        <f>GEOMEAN(H111:H114)</f>
        <v>1.5844201660900015</v>
      </c>
      <c r="J111" s="104">
        <v>136.69999999999999</v>
      </c>
      <c r="K111" s="138">
        <f>GEOMEAN(J111:J114)</f>
        <v>105.22554903255072</v>
      </c>
      <c r="L111" s="140" t="s">
        <v>28</v>
      </c>
      <c r="M111" s="147" t="s">
        <v>31</v>
      </c>
    </row>
    <row r="112" spans="1:13" ht="15.75" customHeight="1" x14ac:dyDescent="0.25">
      <c r="A112" s="78">
        <v>40999</v>
      </c>
      <c r="B112" s="55" t="s">
        <v>34</v>
      </c>
      <c r="C112" s="55" t="s">
        <v>35</v>
      </c>
      <c r="D112" s="55" t="s">
        <v>39</v>
      </c>
      <c r="E112" s="83" t="s">
        <v>40</v>
      </c>
      <c r="F112" s="104">
        <v>7</v>
      </c>
      <c r="G112" s="135"/>
      <c r="H112" s="103">
        <v>2.81</v>
      </c>
      <c r="I112" s="137"/>
      <c r="J112" s="104">
        <v>95.6</v>
      </c>
      <c r="K112" s="139"/>
      <c r="L112" s="141"/>
      <c r="M112" s="148"/>
    </row>
    <row r="113" spans="1:13" ht="15.75" customHeight="1" x14ac:dyDescent="0.25">
      <c r="A113" s="78">
        <v>41117</v>
      </c>
      <c r="B113" s="55" t="s">
        <v>34</v>
      </c>
      <c r="C113" s="55" t="s">
        <v>35</v>
      </c>
      <c r="D113" s="55" t="s">
        <v>39</v>
      </c>
      <c r="E113" s="83" t="s">
        <v>40</v>
      </c>
      <c r="F113" s="104">
        <v>9</v>
      </c>
      <c r="G113" s="135"/>
      <c r="H113" s="103">
        <v>1.65</v>
      </c>
      <c r="I113" s="137"/>
      <c r="J113" s="104">
        <v>99.8</v>
      </c>
      <c r="K113" s="139"/>
      <c r="L113" s="141"/>
      <c r="M113" s="148"/>
    </row>
    <row r="114" spans="1:13" ht="15.75" customHeight="1" x14ac:dyDescent="0.25">
      <c r="A114" s="75">
        <v>41199</v>
      </c>
      <c r="B114" s="61" t="s">
        <v>34</v>
      </c>
      <c r="C114" s="61" t="s">
        <v>35</v>
      </c>
      <c r="D114" s="61" t="s">
        <v>39</v>
      </c>
      <c r="E114" s="77" t="s">
        <v>40</v>
      </c>
      <c r="F114" s="104">
        <v>11</v>
      </c>
      <c r="G114" s="135"/>
      <c r="H114" s="103">
        <v>1.7652265714285713</v>
      </c>
      <c r="I114" s="137"/>
      <c r="J114" s="104">
        <v>94</v>
      </c>
      <c r="K114" s="139"/>
      <c r="L114" s="141"/>
      <c r="M114" s="148"/>
    </row>
    <row r="115" spans="1:13" ht="15.75" customHeight="1" x14ac:dyDescent="0.25">
      <c r="A115" s="78">
        <v>42304</v>
      </c>
      <c r="B115" s="61" t="s">
        <v>34</v>
      </c>
      <c r="C115" s="62" t="s">
        <v>35</v>
      </c>
      <c r="D115" s="61" t="s">
        <v>39</v>
      </c>
      <c r="E115" s="77" t="s">
        <v>40</v>
      </c>
      <c r="F115" s="104">
        <v>10</v>
      </c>
      <c r="G115" s="102">
        <v>10</v>
      </c>
      <c r="H115" s="103">
        <v>3.5161017073170697</v>
      </c>
      <c r="I115" s="120">
        <v>3.5161017073170697</v>
      </c>
      <c r="J115" s="104">
        <v>99.9</v>
      </c>
      <c r="K115" s="123">
        <v>99.9</v>
      </c>
      <c r="L115" s="98" t="s">
        <v>28</v>
      </c>
      <c r="M115" s="71" t="s">
        <v>31</v>
      </c>
    </row>
    <row r="116" spans="1:13" ht="15.75" customHeight="1" x14ac:dyDescent="0.25">
      <c r="A116" s="81">
        <v>42438</v>
      </c>
      <c r="B116" s="58" t="s">
        <v>34</v>
      </c>
      <c r="C116" s="59" t="s">
        <v>35</v>
      </c>
      <c r="D116" s="58" t="s">
        <v>39</v>
      </c>
      <c r="E116" s="82" t="s">
        <v>40</v>
      </c>
      <c r="F116" s="104">
        <v>21.3</v>
      </c>
      <c r="G116" s="134">
        <f>GEOMEAN(F116:F119)</f>
        <v>24.836453337041085</v>
      </c>
      <c r="H116" s="103">
        <v>3.1339167391304366</v>
      </c>
      <c r="I116" s="136">
        <f>GEOMEAN(H116:H119)</f>
        <v>1.9070554329897162</v>
      </c>
      <c r="J116" s="104">
        <v>100.8</v>
      </c>
      <c r="K116" s="138">
        <f>GEOMEAN(J116:J119)</f>
        <v>55.026538379420366</v>
      </c>
      <c r="L116" s="140" t="s">
        <v>28</v>
      </c>
      <c r="M116" s="142" t="s">
        <v>31</v>
      </c>
    </row>
    <row r="117" spans="1:13" ht="15.75" customHeight="1" x14ac:dyDescent="0.25">
      <c r="A117" s="78">
        <v>42495</v>
      </c>
      <c r="B117" s="55" t="s">
        <v>34</v>
      </c>
      <c r="C117" s="56" t="s">
        <v>35</v>
      </c>
      <c r="D117" s="55" t="s">
        <v>39</v>
      </c>
      <c r="E117" s="83" t="s">
        <v>40</v>
      </c>
      <c r="F117" s="104">
        <v>56</v>
      </c>
      <c r="G117" s="135"/>
      <c r="H117" s="103">
        <v>1.63446904761905</v>
      </c>
      <c r="I117" s="137"/>
      <c r="J117" s="104">
        <v>9.6999999999999993</v>
      </c>
      <c r="K117" s="139"/>
      <c r="L117" s="141"/>
      <c r="M117" s="143"/>
    </row>
    <row r="118" spans="1:13" ht="15.75" customHeight="1" x14ac:dyDescent="0.25">
      <c r="A118" s="78">
        <v>42578</v>
      </c>
      <c r="B118" s="55" t="s">
        <v>34</v>
      </c>
      <c r="C118" s="56" t="s">
        <v>35</v>
      </c>
      <c r="D118" s="55" t="s">
        <v>39</v>
      </c>
      <c r="E118" s="83" t="s">
        <v>40</v>
      </c>
      <c r="F118" s="104">
        <v>29</v>
      </c>
      <c r="G118" s="135"/>
      <c r="H118" s="103">
        <v>0.84634150684931386</v>
      </c>
      <c r="I118" s="137"/>
      <c r="J118" s="104">
        <v>84.4</v>
      </c>
      <c r="K118" s="139"/>
      <c r="L118" s="141"/>
      <c r="M118" s="143"/>
    </row>
    <row r="119" spans="1:13" ht="15.75" customHeight="1" x14ac:dyDescent="0.25">
      <c r="A119" s="75">
        <v>42667</v>
      </c>
      <c r="B119" s="61" t="s">
        <v>34</v>
      </c>
      <c r="C119" s="62" t="s">
        <v>35</v>
      </c>
      <c r="D119" s="61" t="s">
        <v>39</v>
      </c>
      <c r="E119" s="77" t="s">
        <v>40</v>
      </c>
      <c r="F119" s="104">
        <v>11</v>
      </c>
      <c r="G119" s="135"/>
      <c r="H119" s="103">
        <v>3.0510088888888891</v>
      </c>
      <c r="I119" s="137"/>
      <c r="J119" s="104">
        <v>111.1</v>
      </c>
      <c r="K119" s="139"/>
      <c r="L119" s="158"/>
      <c r="M119" s="159"/>
    </row>
    <row r="120" spans="1:13" ht="15.75" customHeight="1" x14ac:dyDescent="0.25">
      <c r="A120" s="81">
        <v>42744</v>
      </c>
      <c r="B120" s="55" t="s">
        <v>34</v>
      </c>
      <c r="C120" s="56" t="s">
        <v>35</v>
      </c>
      <c r="D120" s="55" t="s">
        <v>39</v>
      </c>
      <c r="E120" s="83" t="s">
        <v>40</v>
      </c>
      <c r="F120" s="104">
        <v>13</v>
      </c>
      <c r="G120" s="134">
        <f>GEOMEAN(F120:F123)</f>
        <v>15.130942083692837</v>
      </c>
      <c r="H120" s="103">
        <v>3.0510088888888891</v>
      </c>
      <c r="I120" s="136">
        <f>GEOMEAN(H120:H123)</f>
        <v>2.1344092668148704</v>
      </c>
      <c r="J120" s="104">
        <v>95.2</v>
      </c>
      <c r="K120" s="138">
        <f>GEOMEAN(J120:J123)</f>
        <v>99.428921954983181</v>
      </c>
      <c r="L120" s="140" t="s">
        <v>28</v>
      </c>
      <c r="M120" s="142" t="s">
        <v>31</v>
      </c>
    </row>
    <row r="121" spans="1:13" ht="15.75" customHeight="1" x14ac:dyDescent="0.25">
      <c r="A121" s="78">
        <v>42851</v>
      </c>
      <c r="B121" s="55" t="s">
        <v>34</v>
      </c>
      <c r="C121" s="56" t="s">
        <v>35</v>
      </c>
      <c r="D121" s="55" t="s">
        <v>39</v>
      </c>
      <c r="E121" s="83" t="s">
        <v>40</v>
      </c>
      <c r="F121" s="104">
        <v>21</v>
      </c>
      <c r="G121" s="135"/>
      <c r="H121" s="103">
        <v>4.310436976744187</v>
      </c>
      <c r="I121" s="137"/>
      <c r="J121" s="104">
        <v>99.5</v>
      </c>
      <c r="K121" s="139"/>
      <c r="L121" s="141"/>
      <c r="M121" s="143"/>
    </row>
    <row r="122" spans="1:13" ht="15.75" customHeight="1" x14ac:dyDescent="0.25">
      <c r="A122" s="78">
        <v>42920</v>
      </c>
      <c r="B122" s="55" t="s">
        <v>34</v>
      </c>
      <c r="C122" s="56" t="s">
        <v>35</v>
      </c>
      <c r="D122" s="55" t="s">
        <v>39</v>
      </c>
      <c r="E122" s="83" t="s">
        <v>40</v>
      </c>
      <c r="F122" s="104">
        <v>16</v>
      </c>
      <c r="G122" s="135"/>
      <c r="H122" s="103">
        <v>0.41188619999999965</v>
      </c>
      <c r="I122" s="137"/>
      <c r="J122" s="104">
        <v>106.7</v>
      </c>
      <c r="K122" s="139"/>
      <c r="L122" s="141"/>
      <c r="M122" s="143"/>
    </row>
    <row r="123" spans="1:13" ht="15.75" customHeight="1" x14ac:dyDescent="0.25">
      <c r="A123" s="78">
        <v>43004</v>
      </c>
      <c r="B123" s="55" t="s">
        <v>34</v>
      </c>
      <c r="C123" s="56" t="s">
        <v>35</v>
      </c>
      <c r="D123" s="55" t="s">
        <v>39</v>
      </c>
      <c r="E123" s="83" t="s">
        <v>40</v>
      </c>
      <c r="F123" s="104">
        <v>12</v>
      </c>
      <c r="G123" s="135"/>
      <c r="H123" s="103">
        <v>3.8314995348837253</v>
      </c>
      <c r="I123" s="137"/>
      <c r="J123" s="104">
        <v>96.7</v>
      </c>
      <c r="K123" s="139"/>
      <c r="L123" s="141"/>
      <c r="M123" s="143"/>
    </row>
    <row r="124" spans="1:13" ht="15.75" customHeight="1" x14ac:dyDescent="0.25">
      <c r="A124" s="81">
        <v>43150</v>
      </c>
      <c r="B124" s="58" t="s">
        <v>34</v>
      </c>
      <c r="C124" s="59" t="s">
        <v>35</v>
      </c>
      <c r="D124" s="58" t="s">
        <v>39</v>
      </c>
      <c r="E124" s="82" t="s">
        <v>40</v>
      </c>
      <c r="F124" s="104">
        <v>5</v>
      </c>
      <c r="G124" s="134">
        <f>GEOMEAN(F124:F127)</f>
        <v>12.621225107759544</v>
      </c>
      <c r="H124" s="103">
        <v>3.3092481881250038</v>
      </c>
      <c r="I124" s="136">
        <f>GEOMEAN(H124:H127)</f>
        <v>2.6431464374229532</v>
      </c>
      <c r="J124" s="104">
        <v>102.4</v>
      </c>
      <c r="K124" s="138">
        <f>GEOMEAN(J124:J127)</f>
        <v>92.861809023233008</v>
      </c>
      <c r="L124" s="140" t="s">
        <v>28</v>
      </c>
      <c r="M124" s="142" t="s">
        <v>31</v>
      </c>
    </row>
    <row r="125" spans="1:13" ht="15.75" customHeight="1" x14ac:dyDescent="0.25">
      <c r="A125" s="78">
        <v>43214</v>
      </c>
      <c r="B125" s="55" t="s">
        <v>34</v>
      </c>
      <c r="C125" s="56" t="s">
        <v>35</v>
      </c>
      <c r="D125" s="55" t="s">
        <v>39</v>
      </c>
      <c r="E125" s="83" t="s">
        <v>40</v>
      </c>
      <c r="F125" s="104">
        <v>12.5</v>
      </c>
      <c r="G125" s="135"/>
      <c r="H125" s="103">
        <v>2.7781724190000023</v>
      </c>
      <c r="I125" s="137"/>
      <c r="J125" s="104">
        <v>80.699999999999989</v>
      </c>
      <c r="K125" s="139"/>
      <c r="L125" s="141"/>
      <c r="M125" s="143"/>
    </row>
    <row r="126" spans="1:13" ht="15.75" customHeight="1" x14ac:dyDescent="0.25">
      <c r="A126" s="78">
        <v>43318</v>
      </c>
      <c r="B126" s="55" t="s">
        <v>34</v>
      </c>
      <c r="C126" s="56" t="s">
        <v>35</v>
      </c>
      <c r="D126" s="55" t="s">
        <v>39</v>
      </c>
      <c r="E126" s="83" t="s">
        <v>40</v>
      </c>
      <c r="F126" s="104">
        <v>14</v>
      </c>
      <c r="G126" s="135"/>
      <c r="H126" s="103">
        <v>1.68</v>
      </c>
      <c r="I126" s="137"/>
      <c r="J126" s="104">
        <v>103.85</v>
      </c>
      <c r="K126" s="139"/>
      <c r="L126" s="141"/>
      <c r="M126" s="143"/>
    </row>
    <row r="127" spans="1:13" ht="15.75" customHeight="1" x14ac:dyDescent="0.25">
      <c r="A127" s="75">
        <v>43425</v>
      </c>
      <c r="B127" s="61" t="s">
        <v>34</v>
      </c>
      <c r="C127" s="62" t="s">
        <v>35</v>
      </c>
      <c r="D127" s="61" t="s">
        <v>39</v>
      </c>
      <c r="E127" s="77" t="s">
        <v>40</v>
      </c>
      <c r="F127" s="104">
        <v>29</v>
      </c>
      <c r="G127" s="135"/>
      <c r="H127" s="103">
        <v>3.16</v>
      </c>
      <c r="I127" s="137"/>
      <c r="J127" s="104">
        <v>86.65</v>
      </c>
      <c r="K127" s="139"/>
      <c r="L127" s="158"/>
      <c r="M127" s="159"/>
    </row>
    <row r="128" spans="1:13" ht="15.75" customHeight="1" x14ac:dyDescent="0.25">
      <c r="A128" s="81">
        <v>43523</v>
      </c>
      <c r="B128" s="55" t="s">
        <v>34</v>
      </c>
      <c r="C128" s="56" t="s">
        <v>35</v>
      </c>
      <c r="D128" s="55" t="s">
        <v>39</v>
      </c>
      <c r="E128" s="83" t="s">
        <v>40</v>
      </c>
      <c r="F128" s="104">
        <v>12</v>
      </c>
      <c r="G128" s="134">
        <f>GEOMEAN(F128:F131)</f>
        <v>9.2306897692731056</v>
      </c>
      <c r="H128" s="103">
        <v>3.33</v>
      </c>
      <c r="I128" s="136">
        <f>GEOMEAN(H128:H131)</f>
        <v>2.8545378539668191</v>
      </c>
      <c r="J128" s="104">
        <v>109.3</v>
      </c>
      <c r="K128" s="138">
        <f>GEOMEAN(J128:J131)</f>
        <v>104.08306625905414</v>
      </c>
      <c r="L128" s="140" t="s">
        <v>28</v>
      </c>
      <c r="M128" s="142" t="s">
        <v>31</v>
      </c>
    </row>
    <row r="129" spans="1:13" ht="15.75" customHeight="1" x14ac:dyDescent="0.25">
      <c r="A129" s="78">
        <v>43600</v>
      </c>
      <c r="B129" s="55" t="s">
        <v>34</v>
      </c>
      <c r="C129" s="56" t="s">
        <v>35</v>
      </c>
      <c r="D129" s="55" t="s">
        <v>39</v>
      </c>
      <c r="E129" s="83" t="s">
        <v>40</v>
      </c>
      <c r="F129" s="104">
        <v>11</v>
      </c>
      <c r="G129" s="135"/>
      <c r="H129" s="103">
        <v>3.22</v>
      </c>
      <c r="I129" s="137"/>
      <c r="J129" s="104">
        <v>92.4</v>
      </c>
      <c r="K129" s="139"/>
      <c r="L129" s="141"/>
      <c r="M129" s="143"/>
    </row>
    <row r="130" spans="1:13" ht="15.75" customHeight="1" x14ac:dyDescent="0.25">
      <c r="A130" s="78">
        <v>43678</v>
      </c>
      <c r="B130" s="55" t="s">
        <v>34</v>
      </c>
      <c r="C130" s="56" t="s">
        <v>35</v>
      </c>
      <c r="D130" s="55" t="s">
        <v>39</v>
      </c>
      <c r="E130" s="83" t="s">
        <v>40</v>
      </c>
      <c r="F130" s="104">
        <v>11</v>
      </c>
      <c r="G130" s="135"/>
      <c r="H130" s="103">
        <v>2.5950000000000002</v>
      </c>
      <c r="I130" s="137"/>
      <c r="J130" s="104">
        <v>107.30000000000001</v>
      </c>
      <c r="K130" s="139"/>
      <c r="L130" s="141"/>
      <c r="M130" s="143"/>
    </row>
    <row r="131" spans="1:13" ht="15.75" customHeight="1" x14ac:dyDescent="0.25">
      <c r="A131" s="78">
        <v>43782</v>
      </c>
      <c r="B131" s="55" t="s">
        <v>34</v>
      </c>
      <c r="C131" s="56" t="s">
        <v>35</v>
      </c>
      <c r="D131" s="55" t="s">
        <v>39</v>
      </c>
      <c r="E131" s="83" t="s">
        <v>40</v>
      </c>
      <c r="F131" s="104">
        <v>5</v>
      </c>
      <c r="G131" s="135"/>
      <c r="H131" s="103">
        <v>2.3861940520000005</v>
      </c>
      <c r="I131" s="137"/>
      <c r="J131" s="104">
        <v>108.3</v>
      </c>
      <c r="K131" s="139"/>
      <c r="L131" s="141"/>
      <c r="M131" s="143"/>
    </row>
    <row r="132" spans="1:13" ht="15.75" customHeight="1" x14ac:dyDescent="0.25">
      <c r="A132" s="81">
        <v>43878</v>
      </c>
      <c r="B132" s="58" t="s">
        <v>34</v>
      </c>
      <c r="C132" s="59" t="s">
        <v>35</v>
      </c>
      <c r="D132" s="58" t="s">
        <v>39</v>
      </c>
      <c r="E132" s="82" t="s">
        <v>40</v>
      </c>
      <c r="F132" s="104">
        <v>11</v>
      </c>
      <c r="G132" s="134">
        <f>GEOMEAN(F132:F135)</f>
        <v>10.633994018194031</v>
      </c>
      <c r="H132" s="103">
        <v>1.56</v>
      </c>
      <c r="I132" s="136">
        <f>GEOMEAN(H132:H135)</f>
        <v>2.3659685015659857</v>
      </c>
      <c r="J132" s="104">
        <v>72.8</v>
      </c>
      <c r="K132" s="138">
        <f>GEOMEAN(J132:J135)</f>
        <v>89.300677028758898</v>
      </c>
      <c r="L132" s="140" t="s">
        <v>28</v>
      </c>
      <c r="M132" s="142" t="s">
        <v>31</v>
      </c>
    </row>
    <row r="133" spans="1:13" ht="15.75" customHeight="1" x14ac:dyDescent="0.25">
      <c r="A133" s="78">
        <v>44006</v>
      </c>
      <c r="B133" s="55" t="s">
        <v>34</v>
      </c>
      <c r="C133" s="56" t="s">
        <v>35</v>
      </c>
      <c r="D133" s="55" t="s">
        <v>39</v>
      </c>
      <c r="E133" s="83" t="s">
        <v>40</v>
      </c>
      <c r="F133" s="104">
        <v>5</v>
      </c>
      <c r="G133" s="135"/>
      <c r="H133" s="103">
        <v>1.702119721499959</v>
      </c>
      <c r="I133" s="137"/>
      <c r="J133" s="104">
        <v>91.55</v>
      </c>
      <c r="K133" s="139"/>
      <c r="L133" s="141"/>
      <c r="M133" s="143"/>
    </row>
    <row r="134" spans="1:13" ht="15.75" customHeight="1" x14ac:dyDescent="0.25">
      <c r="A134" s="78">
        <v>44075</v>
      </c>
      <c r="B134" s="55" t="s">
        <v>34</v>
      </c>
      <c r="C134" s="56" t="s">
        <v>35</v>
      </c>
      <c r="D134" s="55" t="s">
        <v>39</v>
      </c>
      <c r="E134" s="83" t="s">
        <v>40</v>
      </c>
      <c r="F134" s="104">
        <v>15.5</v>
      </c>
      <c r="G134" s="135"/>
      <c r="H134" s="103">
        <v>3.2120258830000115</v>
      </c>
      <c r="I134" s="137"/>
      <c r="J134" s="104" t="s">
        <v>9</v>
      </c>
      <c r="K134" s="139"/>
      <c r="L134" s="141"/>
      <c r="M134" s="143"/>
    </row>
    <row r="135" spans="1:13" ht="15.75" customHeight="1" x14ac:dyDescent="0.25">
      <c r="A135" s="78">
        <v>44154</v>
      </c>
      <c r="B135" s="55" t="s">
        <v>34</v>
      </c>
      <c r="C135" s="56" t="s">
        <v>35</v>
      </c>
      <c r="D135" s="55" t="s">
        <v>39</v>
      </c>
      <c r="E135" s="83" t="s">
        <v>40</v>
      </c>
      <c r="F135" s="92">
        <v>15</v>
      </c>
      <c r="G135" s="135"/>
      <c r="H135" s="96">
        <v>3.6740249039999879</v>
      </c>
      <c r="I135" s="137"/>
      <c r="J135" s="92">
        <v>106.85</v>
      </c>
      <c r="K135" s="139"/>
      <c r="L135" s="141"/>
      <c r="M135" s="143"/>
    </row>
    <row r="136" spans="1:13" ht="15.75" customHeight="1" x14ac:dyDescent="0.25">
      <c r="A136" s="81">
        <v>44214</v>
      </c>
      <c r="B136" s="58" t="s">
        <v>34</v>
      </c>
      <c r="C136" s="59" t="s">
        <v>35</v>
      </c>
      <c r="D136" s="58" t="s">
        <v>39</v>
      </c>
      <c r="E136" s="82" t="s">
        <v>40</v>
      </c>
      <c r="F136" s="104">
        <v>2.5</v>
      </c>
      <c r="G136" s="134">
        <f>GEOMEAN(F136:F139)</f>
        <v>6.0190067175135793</v>
      </c>
      <c r="H136" s="103">
        <v>1.0979878195488681</v>
      </c>
      <c r="I136" s="136">
        <f>GEOMEAN(H136:H139)</f>
        <v>2.6280047842258809</v>
      </c>
      <c r="J136" s="104">
        <v>100.4</v>
      </c>
      <c r="K136" s="138">
        <f>GEOMEAN(J136:J139)</f>
        <v>100.43988640489714</v>
      </c>
      <c r="L136" s="140" t="s">
        <v>28</v>
      </c>
      <c r="M136" s="142" t="s">
        <v>31</v>
      </c>
    </row>
    <row r="137" spans="1:13" ht="15.75" customHeight="1" x14ac:dyDescent="0.25">
      <c r="A137" s="78">
        <v>44321.451388888891</v>
      </c>
      <c r="B137" s="55" t="s">
        <v>34</v>
      </c>
      <c r="C137" s="56" t="s">
        <v>35</v>
      </c>
      <c r="D137" s="55" t="s">
        <v>39</v>
      </c>
      <c r="E137" s="83" t="s">
        <v>40</v>
      </c>
      <c r="F137" s="104">
        <v>15</v>
      </c>
      <c r="G137" s="135"/>
      <c r="H137" s="103">
        <v>4.172353714285717</v>
      </c>
      <c r="I137" s="137"/>
      <c r="J137" s="104">
        <v>100.2</v>
      </c>
      <c r="K137" s="139"/>
      <c r="L137" s="141"/>
      <c r="M137" s="143"/>
    </row>
    <row r="138" spans="1:13" ht="15.75" customHeight="1" x14ac:dyDescent="0.25">
      <c r="A138" s="78">
        <v>44453.59375</v>
      </c>
      <c r="B138" s="55" t="s">
        <v>34</v>
      </c>
      <c r="C138" s="56" t="s">
        <v>35</v>
      </c>
      <c r="D138" s="55" t="s">
        <v>39</v>
      </c>
      <c r="E138" s="83" t="s">
        <v>40</v>
      </c>
      <c r="F138" s="104">
        <v>2.5</v>
      </c>
      <c r="G138" s="135"/>
      <c r="H138" s="103">
        <v>1.8965244155844176</v>
      </c>
      <c r="I138" s="137"/>
      <c r="J138" s="104">
        <v>106.6</v>
      </c>
      <c r="K138" s="139"/>
      <c r="L138" s="141"/>
      <c r="M138" s="143"/>
    </row>
    <row r="139" spans="1:13" ht="15.75" customHeight="1" thickBot="1" x14ac:dyDescent="0.3">
      <c r="A139" s="116">
        <v>44508.583333333336</v>
      </c>
      <c r="B139" s="63" t="s">
        <v>34</v>
      </c>
      <c r="C139" s="64" t="s">
        <v>35</v>
      </c>
      <c r="D139" s="63" t="s">
        <v>39</v>
      </c>
      <c r="E139" s="84" t="s">
        <v>40</v>
      </c>
      <c r="F139" s="107">
        <v>14</v>
      </c>
      <c r="G139" s="166"/>
      <c r="H139" s="106">
        <v>5.4899390977443625</v>
      </c>
      <c r="I139" s="167"/>
      <c r="J139" s="107">
        <v>94.9</v>
      </c>
      <c r="K139" s="168"/>
      <c r="L139" s="169"/>
      <c r="M139" s="170"/>
    </row>
    <row r="140" spans="1:13" ht="15.75" customHeight="1" x14ac:dyDescent="0.25">
      <c r="A140" s="87">
        <v>38758</v>
      </c>
      <c r="B140" s="52" t="s">
        <v>34</v>
      </c>
      <c r="C140" s="53" t="s">
        <v>35</v>
      </c>
      <c r="D140" s="52" t="s">
        <v>41</v>
      </c>
      <c r="E140" s="88" t="s">
        <v>42</v>
      </c>
      <c r="F140" s="111">
        <v>106</v>
      </c>
      <c r="G140" s="195">
        <f>GEOMEAN(F140:F141)</f>
        <v>85.521927012901202</v>
      </c>
      <c r="H140" s="110">
        <v>5.56</v>
      </c>
      <c r="I140" s="196">
        <f>GEOMEAN(H140:H141)</f>
        <v>8.5278836765049739</v>
      </c>
      <c r="J140" s="111">
        <v>101</v>
      </c>
      <c r="K140" s="197">
        <f>GEOMEAN(J140:J141)</f>
        <v>98.468269000729364</v>
      </c>
      <c r="L140" s="198" t="s">
        <v>29</v>
      </c>
      <c r="M140" s="199"/>
    </row>
    <row r="141" spans="1:13" ht="15.75" customHeight="1" x14ac:dyDescent="0.25">
      <c r="A141" s="78">
        <v>39035</v>
      </c>
      <c r="B141" s="61" t="s">
        <v>34</v>
      </c>
      <c r="C141" s="62" t="s">
        <v>35</v>
      </c>
      <c r="D141" s="61" t="s">
        <v>41</v>
      </c>
      <c r="E141" s="77" t="s">
        <v>42</v>
      </c>
      <c r="F141" s="104">
        <v>69</v>
      </c>
      <c r="G141" s="157"/>
      <c r="H141" s="103">
        <v>13.08</v>
      </c>
      <c r="I141" s="160"/>
      <c r="J141" s="104">
        <v>96</v>
      </c>
      <c r="K141" s="161"/>
      <c r="L141" s="158"/>
      <c r="M141" s="200"/>
    </row>
    <row r="142" spans="1:13" ht="15.75" customHeight="1" x14ac:dyDescent="0.25">
      <c r="A142" s="81">
        <v>39470</v>
      </c>
      <c r="B142" s="58" t="s">
        <v>34</v>
      </c>
      <c r="C142" s="59" t="s">
        <v>35</v>
      </c>
      <c r="D142" s="58" t="s">
        <v>41</v>
      </c>
      <c r="E142" s="82" t="s">
        <v>42</v>
      </c>
      <c r="F142" s="104">
        <v>97</v>
      </c>
      <c r="G142" s="134">
        <f>GEOMEAN(F142:F145)</f>
        <v>82.83217895898558</v>
      </c>
      <c r="H142" s="103" t="s">
        <v>9</v>
      </c>
      <c r="I142" s="136">
        <f>GEOMEAN(H142:H145)</f>
        <v>7.9495282878923073</v>
      </c>
      <c r="J142" s="104">
        <v>99.3</v>
      </c>
      <c r="K142" s="138">
        <f>GEOMEAN(J142:J145)</f>
        <v>99.869726966265418</v>
      </c>
      <c r="L142" s="140" t="s">
        <v>29</v>
      </c>
      <c r="M142" s="153" t="s">
        <v>31</v>
      </c>
    </row>
    <row r="143" spans="1:13" ht="15.75" customHeight="1" x14ac:dyDescent="0.25">
      <c r="A143" s="78">
        <v>39559</v>
      </c>
      <c r="B143" s="55" t="s">
        <v>34</v>
      </c>
      <c r="C143" s="56" t="s">
        <v>35</v>
      </c>
      <c r="D143" s="55" t="s">
        <v>41</v>
      </c>
      <c r="E143" s="83" t="s">
        <v>42</v>
      </c>
      <c r="F143" s="104">
        <v>78</v>
      </c>
      <c r="G143" s="135"/>
      <c r="H143" s="103">
        <v>3.3</v>
      </c>
      <c r="I143" s="137"/>
      <c r="J143" s="104">
        <v>100.7</v>
      </c>
      <c r="K143" s="139"/>
      <c r="L143" s="141"/>
      <c r="M143" s="154"/>
    </row>
    <row r="144" spans="1:13" ht="15.75" customHeight="1" x14ac:dyDescent="0.25">
      <c r="A144" s="78">
        <v>39657</v>
      </c>
      <c r="B144" s="55" t="s">
        <v>34</v>
      </c>
      <c r="C144" s="56" t="s">
        <v>35</v>
      </c>
      <c r="D144" s="55" t="s">
        <v>41</v>
      </c>
      <c r="E144" s="83" t="s">
        <v>42</v>
      </c>
      <c r="F144" s="104">
        <v>51</v>
      </c>
      <c r="G144" s="135"/>
      <c r="H144" s="103" t="s">
        <v>9</v>
      </c>
      <c r="I144" s="137"/>
      <c r="J144" s="104">
        <v>96.4</v>
      </c>
      <c r="K144" s="139"/>
      <c r="L144" s="141"/>
      <c r="M144" s="154"/>
    </row>
    <row r="145" spans="1:13" ht="15.75" customHeight="1" x14ac:dyDescent="0.25">
      <c r="A145" s="75">
        <v>39742</v>
      </c>
      <c r="B145" s="61" t="s">
        <v>34</v>
      </c>
      <c r="C145" s="62" t="s">
        <v>35</v>
      </c>
      <c r="D145" s="61" t="s">
        <v>41</v>
      </c>
      <c r="E145" s="77" t="s">
        <v>42</v>
      </c>
      <c r="F145" s="104">
        <v>122</v>
      </c>
      <c r="G145" s="157"/>
      <c r="H145" s="103">
        <v>19.149999999999999</v>
      </c>
      <c r="I145" s="160"/>
      <c r="J145" s="104">
        <v>103.2</v>
      </c>
      <c r="K145" s="161"/>
      <c r="L145" s="158"/>
      <c r="M145" s="163"/>
    </row>
    <row r="146" spans="1:13" s="5" customFormat="1" ht="15.75" customHeight="1" x14ac:dyDescent="0.25">
      <c r="A146" s="78">
        <v>39902</v>
      </c>
      <c r="B146" s="58" t="s">
        <v>34</v>
      </c>
      <c r="C146" s="59" t="s">
        <v>35</v>
      </c>
      <c r="D146" s="58" t="s">
        <v>41</v>
      </c>
      <c r="E146" s="82" t="s">
        <v>42</v>
      </c>
      <c r="F146" s="104">
        <v>83</v>
      </c>
      <c r="G146" s="134">
        <f>GEOMEAN(F146:F147)</f>
        <v>44.631827208842793</v>
      </c>
      <c r="H146" s="103">
        <v>11.74</v>
      </c>
      <c r="I146" s="136">
        <f>GEOMEAN(H146:H147)</f>
        <v>18.565731873535178</v>
      </c>
      <c r="J146" s="104">
        <v>104.5</v>
      </c>
      <c r="K146" s="138">
        <f>GEOMEAN(J146:J149)</f>
        <v>102.50604928718337</v>
      </c>
      <c r="L146" s="140" t="s">
        <v>29</v>
      </c>
      <c r="M146" s="153" t="s">
        <v>31</v>
      </c>
    </row>
    <row r="147" spans="1:13" ht="15.75" customHeight="1" x14ac:dyDescent="0.25">
      <c r="A147" s="78">
        <v>40036</v>
      </c>
      <c r="B147" s="61" t="s">
        <v>34</v>
      </c>
      <c r="C147" s="62" t="s">
        <v>35</v>
      </c>
      <c r="D147" s="61" t="s">
        <v>41</v>
      </c>
      <c r="E147" s="77" t="s">
        <v>42</v>
      </c>
      <c r="F147" s="104">
        <v>24</v>
      </c>
      <c r="G147" s="157"/>
      <c r="H147" s="103">
        <v>29.36</v>
      </c>
      <c r="I147" s="160"/>
      <c r="J147" s="104">
        <v>87.4</v>
      </c>
      <c r="K147" s="161"/>
      <c r="L147" s="158"/>
      <c r="M147" s="154"/>
    </row>
    <row r="148" spans="1:13" ht="15.75" customHeight="1" x14ac:dyDescent="0.25">
      <c r="A148" s="81">
        <v>40259</v>
      </c>
      <c r="B148" s="58" t="s">
        <v>34</v>
      </c>
      <c r="C148" s="59" t="s">
        <v>35</v>
      </c>
      <c r="D148" s="58" t="s">
        <v>41</v>
      </c>
      <c r="E148" s="82" t="s">
        <v>42</v>
      </c>
      <c r="F148" s="104">
        <v>90</v>
      </c>
      <c r="G148" s="134">
        <f>GEOMEAN(F148:F151)</f>
        <v>62.665862422874646</v>
      </c>
      <c r="H148" s="103">
        <v>15.03</v>
      </c>
      <c r="I148" s="136">
        <f>GEOMEAN(H148:H151)</f>
        <v>19.592503668495254</v>
      </c>
      <c r="J148" s="104">
        <v>110.7</v>
      </c>
      <c r="K148" s="138">
        <f>GEOMEAN(J148:J151)</f>
        <v>105.28000806531479</v>
      </c>
      <c r="L148" s="140" t="s">
        <v>29</v>
      </c>
      <c r="M148" s="153" t="s">
        <v>31</v>
      </c>
    </row>
    <row r="149" spans="1:13" ht="15.75" customHeight="1" x14ac:dyDescent="0.25">
      <c r="A149" s="78">
        <v>40337</v>
      </c>
      <c r="B149" s="55" t="s">
        <v>34</v>
      </c>
      <c r="C149" s="56" t="s">
        <v>35</v>
      </c>
      <c r="D149" s="55" t="s">
        <v>41</v>
      </c>
      <c r="E149" s="83" t="s">
        <v>42</v>
      </c>
      <c r="F149" s="104">
        <v>53</v>
      </c>
      <c r="G149" s="135"/>
      <c r="H149" s="103" t="s">
        <v>9</v>
      </c>
      <c r="I149" s="137"/>
      <c r="J149" s="104">
        <v>109.2</v>
      </c>
      <c r="K149" s="139"/>
      <c r="L149" s="141"/>
      <c r="M149" s="154"/>
    </row>
    <row r="150" spans="1:13" ht="15.75" customHeight="1" x14ac:dyDescent="0.25">
      <c r="A150" s="78">
        <v>40420</v>
      </c>
      <c r="B150" s="55" t="s">
        <v>34</v>
      </c>
      <c r="C150" s="56" t="s">
        <v>35</v>
      </c>
      <c r="D150" s="55" t="s">
        <v>41</v>
      </c>
      <c r="E150" s="83" t="s">
        <v>42</v>
      </c>
      <c r="F150" s="104">
        <v>53</v>
      </c>
      <c r="G150" s="135"/>
      <c r="H150" s="103">
        <v>25.54</v>
      </c>
      <c r="I150" s="137"/>
      <c r="J150" s="104">
        <v>94.1</v>
      </c>
      <c r="K150" s="139"/>
      <c r="L150" s="141"/>
      <c r="M150" s="154"/>
    </row>
    <row r="151" spans="1:13" ht="15.75" customHeight="1" x14ac:dyDescent="0.25">
      <c r="A151" s="75">
        <v>40498</v>
      </c>
      <c r="B151" s="55" t="s">
        <v>34</v>
      </c>
      <c r="C151" s="56" t="s">
        <v>35</v>
      </c>
      <c r="D151" s="55" t="s">
        <v>41</v>
      </c>
      <c r="E151" s="83" t="s">
        <v>42</v>
      </c>
      <c r="F151" s="104">
        <v>61</v>
      </c>
      <c r="G151" s="157"/>
      <c r="H151" s="103" t="s">
        <v>9</v>
      </c>
      <c r="I151" s="160"/>
      <c r="J151" s="104">
        <v>108</v>
      </c>
      <c r="K151" s="161"/>
      <c r="L151" s="158"/>
      <c r="M151" s="163"/>
    </row>
    <row r="152" spans="1:13" ht="15.75" customHeight="1" x14ac:dyDescent="0.25">
      <c r="A152" s="78">
        <v>40570</v>
      </c>
      <c r="B152" s="58" t="s">
        <v>34</v>
      </c>
      <c r="C152" s="59" t="s">
        <v>35</v>
      </c>
      <c r="D152" s="58" t="s">
        <v>41</v>
      </c>
      <c r="E152" s="82" t="s">
        <v>42</v>
      </c>
      <c r="F152" s="104">
        <v>79</v>
      </c>
      <c r="G152" s="134">
        <f>GEOMEAN(F152:F155)</f>
        <v>57.458322012429292</v>
      </c>
      <c r="H152" s="103">
        <v>9.89</v>
      </c>
      <c r="I152" s="136">
        <f>GEOMEAN(H152:H155)</f>
        <v>9.3497072470134448</v>
      </c>
      <c r="J152" s="104">
        <v>130</v>
      </c>
      <c r="K152" s="138">
        <f>GEOMEAN(J152:J155)</f>
        <v>140.71411738596731</v>
      </c>
      <c r="L152" s="140" t="s">
        <v>29</v>
      </c>
      <c r="M152" s="153" t="s">
        <v>31</v>
      </c>
    </row>
    <row r="153" spans="1:13" ht="15.75" customHeight="1" x14ac:dyDescent="0.25">
      <c r="A153" s="78">
        <v>40666</v>
      </c>
      <c r="B153" s="55" t="s">
        <v>34</v>
      </c>
      <c r="C153" s="56" t="s">
        <v>35</v>
      </c>
      <c r="D153" s="55" t="s">
        <v>41</v>
      </c>
      <c r="E153" s="83" t="s">
        <v>42</v>
      </c>
      <c r="F153" s="104">
        <v>73</v>
      </c>
      <c r="G153" s="135"/>
      <c r="H153" s="103">
        <v>4.53</v>
      </c>
      <c r="I153" s="137"/>
      <c r="J153" s="104">
        <v>118.5</v>
      </c>
      <c r="K153" s="139"/>
      <c r="L153" s="141"/>
      <c r="M153" s="154"/>
    </row>
    <row r="154" spans="1:13" ht="15.75" customHeight="1" x14ac:dyDescent="0.25">
      <c r="A154" s="78">
        <v>40744</v>
      </c>
      <c r="B154" s="55" t="s">
        <v>34</v>
      </c>
      <c r="C154" s="56" t="s">
        <v>35</v>
      </c>
      <c r="D154" s="55" t="s">
        <v>41</v>
      </c>
      <c r="E154" s="83" t="s">
        <v>42</v>
      </c>
      <c r="F154" s="104">
        <v>27</v>
      </c>
      <c r="G154" s="135"/>
      <c r="H154" s="103">
        <v>27.6</v>
      </c>
      <c r="I154" s="137"/>
      <c r="J154" s="104">
        <v>164.3</v>
      </c>
      <c r="K154" s="139"/>
      <c r="L154" s="141"/>
      <c r="M154" s="154"/>
    </row>
    <row r="155" spans="1:13" ht="15.75" customHeight="1" x14ac:dyDescent="0.25">
      <c r="A155" s="78">
        <v>40855</v>
      </c>
      <c r="B155" s="61" t="s">
        <v>34</v>
      </c>
      <c r="C155" s="62" t="s">
        <v>35</v>
      </c>
      <c r="D155" s="61" t="s">
        <v>41</v>
      </c>
      <c r="E155" s="77" t="s">
        <v>42</v>
      </c>
      <c r="F155" s="104">
        <v>70</v>
      </c>
      <c r="G155" s="157"/>
      <c r="H155" s="103">
        <v>6.18</v>
      </c>
      <c r="I155" s="160"/>
      <c r="J155" s="104">
        <v>154.9</v>
      </c>
      <c r="K155" s="161"/>
      <c r="L155" s="158"/>
      <c r="M155" s="154"/>
    </row>
    <row r="156" spans="1:13" ht="15.75" customHeight="1" x14ac:dyDescent="0.25">
      <c r="A156" s="81">
        <v>40946</v>
      </c>
      <c r="B156" s="55" t="s">
        <v>34</v>
      </c>
      <c r="C156" s="56" t="s">
        <v>35</v>
      </c>
      <c r="D156" s="55" t="s">
        <v>41</v>
      </c>
      <c r="E156" s="83" t="s">
        <v>42</v>
      </c>
      <c r="F156" s="104">
        <v>85</v>
      </c>
      <c r="G156" s="134">
        <f>GEOMEAN(F156:F159)</f>
        <v>50.923157273877358</v>
      </c>
      <c r="H156" s="103">
        <v>8.24</v>
      </c>
      <c r="I156" s="136">
        <f>GEOMEAN(H156:H159)</f>
        <v>12.25574952619834</v>
      </c>
      <c r="J156" s="104">
        <v>121.9</v>
      </c>
      <c r="K156" s="138">
        <f>GEOMEAN(J156:J159)</f>
        <v>103.67532834133266</v>
      </c>
      <c r="L156" s="140" t="s">
        <v>29</v>
      </c>
      <c r="M156" s="153" t="s">
        <v>31</v>
      </c>
    </row>
    <row r="157" spans="1:13" ht="15.75" customHeight="1" x14ac:dyDescent="0.25">
      <c r="A157" s="78">
        <v>40998</v>
      </c>
      <c r="B157" s="55" t="s">
        <v>34</v>
      </c>
      <c r="C157" s="56" t="s">
        <v>35</v>
      </c>
      <c r="D157" s="55" t="s">
        <v>41</v>
      </c>
      <c r="E157" s="83" t="s">
        <v>42</v>
      </c>
      <c r="F157" s="104">
        <v>58</v>
      </c>
      <c r="G157" s="135"/>
      <c r="H157" s="103">
        <v>9.68</v>
      </c>
      <c r="I157" s="137"/>
      <c r="J157" s="104">
        <v>96.8</v>
      </c>
      <c r="K157" s="139"/>
      <c r="L157" s="141"/>
      <c r="M157" s="154"/>
    </row>
    <row r="158" spans="1:13" ht="15.75" customHeight="1" x14ac:dyDescent="0.25">
      <c r="A158" s="78">
        <v>41114</v>
      </c>
      <c r="B158" s="55" t="s">
        <v>34</v>
      </c>
      <c r="C158" s="56" t="s">
        <v>35</v>
      </c>
      <c r="D158" s="55" t="s">
        <v>41</v>
      </c>
      <c r="E158" s="83" t="s">
        <v>42</v>
      </c>
      <c r="F158" s="104">
        <v>44</v>
      </c>
      <c r="G158" s="135"/>
      <c r="H158" s="103">
        <v>23.68</v>
      </c>
      <c r="I158" s="137"/>
      <c r="J158" s="104">
        <v>98.5</v>
      </c>
      <c r="K158" s="139"/>
      <c r="L158" s="141"/>
      <c r="M158" s="154"/>
    </row>
    <row r="159" spans="1:13" ht="15.75" customHeight="1" x14ac:dyDescent="0.25">
      <c r="A159" s="75">
        <v>41197</v>
      </c>
      <c r="B159" s="55" t="s">
        <v>34</v>
      </c>
      <c r="C159" s="56" t="s">
        <v>35</v>
      </c>
      <c r="D159" s="55" t="s">
        <v>41</v>
      </c>
      <c r="E159" s="83" t="s">
        <v>42</v>
      </c>
      <c r="F159" s="104">
        <v>31</v>
      </c>
      <c r="G159" s="135"/>
      <c r="H159" s="103">
        <v>11.9446998</v>
      </c>
      <c r="I159" s="137"/>
      <c r="J159" s="104">
        <v>99.4</v>
      </c>
      <c r="K159" s="139"/>
      <c r="L159" s="141"/>
      <c r="M159" s="154"/>
    </row>
    <row r="160" spans="1:13" ht="15.75" customHeight="1" x14ac:dyDescent="0.25">
      <c r="A160" s="78">
        <v>42307</v>
      </c>
      <c r="B160" s="79" t="s">
        <v>34</v>
      </c>
      <c r="C160" s="89" t="s">
        <v>35</v>
      </c>
      <c r="D160" s="79" t="s">
        <v>41</v>
      </c>
      <c r="E160" s="80" t="s">
        <v>42</v>
      </c>
      <c r="F160" s="104">
        <v>112</v>
      </c>
      <c r="G160" s="102">
        <v>112</v>
      </c>
      <c r="H160" s="103">
        <v>11.7387567</v>
      </c>
      <c r="I160" s="120">
        <v>11.7387567</v>
      </c>
      <c r="J160" s="104">
        <v>91.7</v>
      </c>
      <c r="K160" s="123">
        <v>91.7</v>
      </c>
      <c r="L160" s="98" t="s">
        <v>29</v>
      </c>
      <c r="M160" s="71" t="s">
        <v>31</v>
      </c>
    </row>
    <row r="161" spans="1:13" ht="15.75" customHeight="1" x14ac:dyDescent="0.25">
      <c r="A161" s="81">
        <v>42437</v>
      </c>
      <c r="B161" s="58" t="s">
        <v>34</v>
      </c>
      <c r="C161" s="59" t="s">
        <v>35</v>
      </c>
      <c r="D161" s="58" t="s">
        <v>41</v>
      </c>
      <c r="E161" s="82" t="s">
        <v>42</v>
      </c>
      <c r="F161" s="104">
        <v>86</v>
      </c>
      <c r="G161" s="134">
        <f>GEOMEAN(F161:F164)</f>
        <v>45.830432331647444</v>
      </c>
      <c r="H161" s="103">
        <v>23.683456500000002</v>
      </c>
      <c r="I161" s="136">
        <f>GEOMEAN(H161:H164)</f>
        <v>15.616578499424506</v>
      </c>
      <c r="J161" s="104">
        <v>134.1</v>
      </c>
      <c r="K161" s="138">
        <f>GEOMEAN(J161:J164)</f>
        <v>112.53714887246964</v>
      </c>
      <c r="L161" s="140" t="s">
        <v>29</v>
      </c>
      <c r="M161" s="142" t="s">
        <v>31</v>
      </c>
    </row>
    <row r="162" spans="1:13" ht="15.75" customHeight="1" x14ac:dyDescent="0.25">
      <c r="A162" s="78">
        <v>42493</v>
      </c>
      <c r="B162" s="55" t="s">
        <v>34</v>
      </c>
      <c r="C162" s="56" t="s">
        <v>35</v>
      </c>
      <c r="D162" s="55" t="s">
        <v>41</v>
      </c>
      <c r="E162" s="83" t="s">
        <v>42</v>
      </c>
      <c r="F162" s="104">
        <v>60</v>
      </c>
      <c r="G162" s="135"/>
      <c r="H162" s="103">
        <v>2.2653741000000007</v>
      </c>
      <c r="I162" s="137"/>
      <c r="J162" s="104">
        <v>110</v>
      </c>
      <c r="K162" s="139"/>
      <c r="L162" s="141"/>
      <c r="M162" s="143"/>
    </row>
    <row r="163" spans="1:13" ht="15.75" customHeight="1" x14ac:dyDescent="0.25">
      <c r="A163" s="78">
        <v>42579</v>
      </c>
      <c r="B163" s="55" t="s">
        <v>34</v>
      </c>
      <c r="C163" s="56" t="s">
        <v>35</v>
      </c>
      <c r="D163" s="55" t="s">
        <v>41</v>
      </c>
      <c r="E163" s="83" t="s">
        <v>42</v>
      </c>
      <c r="F163" s="104">
        <v>19</v>
      </c>
      <c r="G163" s="135"/>
      <c r="H163" s="103">
        <v>43.762908749999994</v>
      </c>
      <c r="I163" s="137"/>
      <c r="J163" s="104">
        <v>100.4</v>
      </c>
      <c r="K163" s="139"/>
      <c r="L163" s="141"/>
      <c r="M163" s="143"/>
    </row>
    <row r="164" spans="1:13" ht="15.75" customHeight="1" x14ac:dyDescent="0.25">
      <c r="A164" s="75">
        <v>42668</v>
      </c>
      <c r="B164" s="61" t="s">
        <v>34</v>
      </c>
      <c r="C164" s="62" t="s">
        <v>35</v>
      </c>
      <c r="D164" s="61" t="s">
        <v>41</v>
      </c>
      <c r="E164" s="77" t="s">
        <v>42</v>
      </c>
      <c r="F164" s="104">
        <v>45</v>
      </c>
      <c r="G164" s="135"/>
      <c r="H164" s="103">
        <v>25.3310013</v>
      </c>
      <c r="I164" s="137"/>
      <c r="J164" s="104">
        <v>108.3</v>
      </c>
      <c r="K164" s="139"/>
      <c r="L164" s="158"/>
      <c r="M164" s="159"/>
    </row>
    <row r="165" spans="1:13" ht="15.75" customHeight="1" x14ac:dyDescent="0.25">
      <c r="A165" s="81">
        <v>42746</v>
      </c>
      <c r="B165" s="55" t="s">
        <v>34</v>
      </c>
      <c r="C165" s="56" t="s">
        <v>35</v>
      </c>
      <c r="D165" s="55" t="s">
        <v>41</v>
      </c>
      <c r="E165" s="83" t="s">
        <v>42</v>
      </c>
      <c r="F165" s="104">
        <v>81</v>
      </c>
      <c r="G165" s="134">
        <f>GEOMEAN(F165:F168)</f>
        <v>66.886920083652555</v>
      </c>
      <c r="H165" s="103">
        <v>3.0891464999999987</v>
      </c>
      <c r="I165" s="136">
        <f>GEOMEAN(H165:H168)</f>
        <v>12.804646493320123</v>
      </c>
      <c r="J165" s="104">
        <v>86.9</v>
      </c>
      <c r="K165" s="138">
        <f>GEOMEAN(J165:J168)</f>
        <v>105.25576895564519</v>
      </c>
      <c r="L165" s="140" t="s">
        <v>29</v>
      </c>
      <c r="M165" s="142" t="s">
        <v>31</v>
      </c>
    </row>
    <row r="166" spans="1:13" ht="15.75" customHeight="1" x14ac:dyDescent="0.25">
      <c r="A166" s="78">
        <v>42852</v>
      </c>
      <c r="B166" s="55" t="s">
        <v>34</v>
      </c>
      <c r="C166" s="56" t="s">
        <v>35</v>
      </c>
      <c r="D166" s="55" t="s">
        <v>41</v>
      </c>
      <c r="E166" s="83" t="s">
        <v>42</v>
      </c>
      <c r="F166" s="104">
        <v>108</v>
      </c>
      <c r="G166" s="135"/>
      <c r="H166" s="103">
        <v>11.120927399999999</v>
      </c>
      <c r="I166" s="137"/>
      <c r="J166" s="104">
        <v>103.5</v>
      </c>
      <c r="K166" s="139"/>
      <c r="L166" s="141"/>
      <c r="M166" s="143"/>
    </row>
    <row r="167" spans="1:13" ht="15.75" customHeight="1" x14ac:dyDescent="0.25">
      <c r="A167" s="78">
        <v>42921</v>
      </c>
      <c r="B167" s="55" t="s">
        <v>34</v>
      </c>
      <c r="C167" s="56" t="s">
        <v>35</v>
      </c>
      <c r="D167" s="55" t="s">
        <v>41</v>
      </c>
      <c r="E167" s="83" t="s">
        <v>42</v>
      </c>
      <c r="F167" s="104">
        <v>52</v>
      </c>
      <c r="G167" s="135"/>
      <c r="H167" s="103">
        <v>18.534879000000007</v>
      </c>
      <c r="I167" s="137"/>
      <c r="J167" s="104">
        <v>142.30000000000001</v>
      </c>
      <c r="K167" s="139"/>
      <c r="L167" s="141"/>
      <c r="M167" s="143"/>
    </row>
    <row r="168" spans="1:13" ht="15.75" customHeight="1" x14ac:dyDescent="0.25">
      <c r="A168" s="78">
        <v>43004</v>
      </c>
      <c r="B168" s="55" t="s">
        <v>34</v>
      </c>
      <c r="C168" s="56" t="s">
        <v>35</v>
      </c>
      <c r="D168" s="55" t="s">
        <v>41</v>
      </c>
      <c r="E168" s="83" t="s">
        <v>42</v>
      </c>
      <c r="F168" s="104">
        <v>44</v>
      </c>
      <c r="G168" s="135"/>
      <c r="H168" s="103">
        <v>42.218335500000002</v>
      </c>
      <c r="I168" s="137"/>
      <c r="J168" s="104">
        <v>95.9</v>
      </c>
      <c r="K168" s="139"/>
      <c r="L168" s="158"/>
      <c r="M168" s="159"/>
    </row>
    <row r="169" spans="1:13" ht="15.75" customHeight="1" x14ac:dyDescent="0.25">
      <c r="A169" s="81">
        <v>43117</v>
      </c>
      <c r="B169" s="58" t="s">
        <v>34</v>
      </c>
      <c r="C169" s="59" t="s">
        <v>35</v>
      </c>
      <c r="D169" s="58" t="s">
        <v>41</v>
      </c>
      <c r="E169" s="82" t="s">
        <v>42</v>
      </c>
      <c r="F169" s="104">
        <v>76</v>
      </c>
      <c r="G169" s="134">
        <f>GEOMEAN(F169:F170)</f>
        <v>44.45222154178574</v>
      </c>
      <c r="H169" s="103">
        <v>1.8534879000000006</v>
      </c>
      <c r="I169" s="136">
        <f>GEOMEAN(H169:H170)</f>
        <v>5.6286928008992172</v>
      </c>
      <c r="J169" s="104">
        <v>91</v>
      </c>
      <c r="K169" s="138">
        <f>GEOMEAN(J169:J170)</f>
        <v>107.96805082986356</v>
      </c>
      <c r="L169" s="140" t="s">
        <v>29</v>
      </c>
      <c r="M169" s="153" t="s">
        <v>31</v>
      </c>
    </row>
    <row r="170" spans="1:13" ht="15.75" customHeight="1" x14ac:dyDescent="0.25">
      <c r="A170" s="78">
        <v>43244</v>
      </c>
      <c r="B170" s="55" t="s">
        <v>34</v>
      </c>
      <c r="C170" s="56" t="s">
        <v>35</v>
      </c>
      <c r="D170" s="55" t="s">
        <v>41</v>
      </c>
      <c r="E170" s="83" t="s">
        <v>42</v>
      </c>
      <c r="F170" s="104">
        <v>26</v>
      </c>
      <c r="G170" s="135"/>
      <c r="H170" s="103">
        <v>17.093277299999997</v>
      </c>
      <c r="I170" s="137"/>
      <c r="J170" s="104">
        <v>128.1</v>
      </c>
      <c r="K170" s="139"/>
      <c r="L170" s="141"/>
      <c r="M170" s="154"/>
    </row>
    <row r="171" spans="1:13" ht="15.75" customHeight="1" x14ac:dyDescent="0.25">
      <c r="A171" s="81">
        <v>43536</v>
      </c>
      <c r="B171" s="58" t="s">
        <v>34</v>
      </c>
      <c r="C171" s="59" t="s">
        <v>35</v>
      </c>
      <c r="D171" s="58" t="s">
        <v>41</v>
      </c>
      <c r="E171" s="82" t="s">
        <v>42</v>
      </c>
      <c r="F171" s="104">
        <v>99</v>
      </c>
      <c r="G171" s="134">
        <f>GEOMEAN(F171:F174)</f>
        <v>75.400277475500843</v>
      </c>
      <c r="H171" s="103">
        <v>1.02</v>
      </c>
      <c r="I171" s="136">
        <f>GEOMEAN(H171:H174)</f>
        <v>10.820304443735704</v>
      </c>
      <c r="J171" s="104">
        <v>81</v>
      </c>
      <c r="K171" s="138">
        <f>GEOMEAN(J171:J174)</f>
        <v>95.900048800900919</v>
      </c>
      <c r="L171" s="140" t="s">
        <v>29</v>
      </c>
      <c r="M171" s="142" t="s">
        <v>31</v>
      </c>
    </row>
    <row r="172" spans="1:13" ht="15.75" customHeight="1" x14ac:dyDescent="0.25">
      <c r="A172" s="78">
        <v>43601</v>
      </c>
      <c r="B172" s="55" t="s">
        <v>34</v>
      </c>
      <c r="C172" s="56" t="s">
        <v>35</v>
      </c>
      <c r="D172" s="55" t="s">
        <v>41</v>
      </c>
      <c r="E172" s="83" t="s">
        <v>42</v>
      </c>
      <c r="F172" s="104">
        <v>88</v>
      </c>
      <c r="G172" s="135"/>
      <c r="H172" s="103">
        <v>13.03</v>
      </c>
      <c r="I172" s="137"/>
      <c r="J172" s="104">
        <v>126.45</v>
      </c>
      <c r="K172" s="139"/>
      <c r="L172" s="141"/>
      <c r="M172" s="143"/>
    </row>
    <row r="173" spans="1:13" ht="15.75" customHeight="1" x14ac:dyDescent="0.25">
      <c r="A173" s="78">
        <v>43679</v>
      </c>
      <c r="B173" s="55" t="s">
        <v>34</v>
      </c>
      <c r="C173" s="56" t="s">
        <v>35</v>
      </c>
      <c r="D173" s="55" t="s">
        <v>41</v>
      </c>
      <c r="E173" s="83" t="s">
        <v>42</v>
      </c>
      <c r="F173" s="104">
        <v>53</v>
      </c>
      <c r="G173" s="135"/>
      <c r="H173" s="103">
        <v>44.906322003124998</v>
      </c>
      <c r="I173" s="137"/>
      <c r="J173" s="104">
        <v>91.449999999999989</v>
      </c>
      <c r="K173" s="139"/>
      <c r="L173" s="141"/>
      <c r="M173" s="143"/>
    </row>
    <row r="174" spans="1:13" ht="15.75" customHeight="1" x14ac:dyDescent="0.25">
      <c r="A174" s="75">
        <v>43787</v>
      </c>
      <c r="B174" s="61" t="s">
        <v>34</v>
      </c>
      <c r="C174" s="62" t="s">
        <v>35</v>
      </c>
      <c r="D174" s="61" t="s">
        <v>41</v>
      </c>
      <c r="E174" s="77" t="s">
        <v>42</v>
      </c>
      <c r="F174" s="104">
        <v>70</v>
      </c>
      <c r="G174" s="135"/>
      <c r="H174" s="103">
        <v>22.967083426650007</v>
      </c>
      <c r="I174" s="137"/>
      <c r="J174" s="104">
        <v>90.3</v>
      </c>
      <c r="K174" s="139"/>
      <c r="L174" s="158"/>
      <c r="M174" s="159"/>
    </row>
    <row r="175" spans="1:13" ht="15.75" customHeight="1" x14ac:dyDescent="0.25">
      <c r="A175" s="81">
        <v>43895</v>
      </c>
      <c r="B175" s="58" t="s">
        <v>34</v>
      </c>
      <c r="C175" s="59" t="s">
        <v>35</v>
      </c>
      <c r="D175" s="58" t="s">
        <v>41</v>
      </c>
      <c r="E175" s="82" t="s">
        <v>42</v>
      </c>
      <c r="F175" s="104">
        <v>91</v>
      </c>
      <c r="G175" s="134">
        <f>GEOMEAN(F175:F178)</f>
        <v>62.032685365655432</v>
      </c>
      <c r="H175" s="103">
        <v>1.97</v>
      </c>
      <c r="I175" s="136">
        <f>GEOMEAN(H175:H178)</f>
        <v>3.2050440244217486</v>
      </c>
      <c r="J175" s="104">
        <v>84.2</v>
      </c>
      <c r="K175" s="138">
        <f>GEOMEAN(J175:J178)</f>
        <v>81.182801893717141</v>
      </c>
      <c r="L175" s="140" t="s">
        <v>29</v>
      </c>
      <c r="M175" s="142" t="s">
        <v>31</v>
      </c>
    </row>
    <row r="176" spans="1:13" ht="15.75" customHeight="1" x14ac:dyDescent="0.25">
      <c r="A176" s="78">
        <v>44008</v>
      </c>
      <c r="B176" s="55" t="s">
        <v>34</v>
      </c>
      <c r="C176" s="56" t="s">
        <v>35</v>
      </c>
      <c r="D176" s="55" t="s">
        <v>41</v>
      </c>
      <c r="E176" s="83" t="s">
        <v>42</v>
      </c>
      <c r="F176" s="104">
        <v>56.5</v>
      </c>
      <c r="G176" s="135"/>
      <c r="H176" s="103">
        <v>0.61082723460000499</v>
      </c>
      <c r="I176" s="137"/>
      <c r="J176" s="104">
        <v>91.300000000000011</v>
      </c>
      <c r="K176" s="139"/>
      <c r="L176" s="141"/>
      <c r="M176" s="143"/>
    </row>
    <row r="177" spans="1:13" ht="15.75" customHeight="1" x14ac:dyDescent="0.25">
      <c r="A177" s="78">
        <v>44078</v>
      </c>
      <c r="B177" s="55" t="s">
        <v>34</v>
      </c>
      <c r="C177" s="56" t="s">
        <v>35</v>
      </c>
      <c r="D177" s="55" t="s">
        <v>41</v>
      </c>
      <c r="E177" s="83" t="s">
        <v>42</v>
      </c>
      <c r="F177" s="104">
        <v>40</v>
      </c>
      <c r="G177" s="135"/>
      <c r="H177" s="103">
        <v>46.435126994793109</v>
      </c>
      <c r="I177" s="137"/>
      <c r="J177" s="104" t="s">
        <v>9</v>
      </c>
      <c r="K177" s="139"/>
      <c r="L177" s="141"/>
      <c r="M177" s="143"/>
    </row>
    <row r="178" spans="1:13" ht="15.75" customHeight="1" x14ac:dyDescent="0.25">
      <c r="A178" s="78">
        <v>44147</v>
      </c>
      <c r="B178" s="55" t="s">
        <v>34</v>
      </c>
      <c r="C178" s="56" t="s">
        <v>35</v>
      </c>
      <c r="D178" s="55" t="s">
        <v>41</v>
      </c>
      <c r="E178" s="83" t="s">
        <v>42</v>
      </c>
      <c r="F178" s="92">
        <v>72</v>
      </c>
      <c r="G178" s="135"/>
      <c r="H178" s="96">
        <v>1.8884467412249983</v>
      </c>
      <c r="I178" s="137"/>
      <c r="J178" s="92">
        <v>69.599999999999994</v>
      </c>
      <c r="K178" s="139"/>
      <c r="L178" s="141"/>
      <c r="M178" s="143"/>
    </row>
    <row r="179" spans="1:13" ht="15.75" customHeight="1" x14ac:dyDescent="0.25">
      <c r="A179" s="81">
        <v>44211.604166666664</v>
      </c>
      <c r="B179" s="58" t="s">
        <v>34</v>
      </c>
      <c r="C179" s="59" t="s">
        <v>35</v>
      </c>
      <c r="D179" s="58" t="s">
        <v>41</v>
      </c>
      <c r="E179" s="82" t="s">
        <v>42</v>
      </c>
      <c r="F179" s="104">
        <v>81</v>
      </c>
      <c r="G179" s="134">
        <f>GEOMEAN(F179:F182)</f>
        <v>50.778893974715906</v>
      </c>
      <c r="H179" s="103">
        <v>10.639501971428576</v>
      </c>
      <c r="I179" s="136">
        <f>GEOMEAN(H179:H182)</f>
        <v>13.256772894115656</v>
      </c>
      <c r="J179" s="104">
        <v>121.9</v>
      </c>
      <c r="K179" s="138">
        <f>GEOMEAN(J179:J182)</f>
        <v>114.04505360436197</v>
      </c>
      <c r="L179" s="140" t="s">
        <v>29</v>
      </c>
      <c r="M179" s="142" t="s">
        <v>31</v>
      </c>
    </row>
    <row r="180" spans="1:13" ht="15.75" customHeight="1" x14ac:dyDescent="0.25">
      <c r="A180" s="78">
        <v>44319</v>
      </c>
      <c r="B180" s="55" t="s">
        <v>34</v>
      </c>
      <c r="C180" s="56" t="s">
        <v>35</v>
      </c>
      <c r="D180" s="55" t="s">
        <v>41</v>
      </c>
      <c r="E180" s="83" t="s">
        <v>42</v>
      </c>
      <c r="F180" s="104">
        <v>77</v>
      </c>
      <c r="G180" s="135"/>
      <c r="H180" s="103">
        <v>6.049912885714285</v>
      </c>
      <c r="I180" s="137"/>
      <c r="J180" s="104">
        <v>114.9</v>
      </c>
      <c r="K180" s="139"/>
      <c r="L180" s="141"/>
      <c r="M180" s="143"/>
    </row>
    <row r="181" spans="1:13" ht="15.75" customHeight="1" x14ac:dyDescent="0.25">
      <c r="A181" s="78">
        <v>44454.416666666664</v>
      </c>
      <c r="B181" s="55" t="s">
        <v>34</v>
      </c>
      <c r="C181" s="56" t="s">
        <v>35</v>
      </c>
      <c r="D181" s="55" t="s">
        <v>41</v>
      </c>
      <c r="E181" s="83" t="s">
        <v>42</v>
      </c>
      <c r="F181" s="104">
        <v>26</v>
      </c>
      <c r="G181" s="135"/>
      <c r="H181" s="103">
        <v>36.50809499999999</v>
      </c>
      <c r="I181" s="137"/>
      <c r="J181" s="104">
        <v>126.6</v>
      </c>
      <c r="K181" s="139"/>
      <c r="L181" s="141"/>
      <c r="M181" s="143"/>
    </row>
    <row r="182" spans="1:13" ht="15.75" customHeight="1" thickBot="1" x14ac:dyDescent="0.3">
      <c r="A182" s="116">
        <v>44511.4375</v>
      </c>
      <c r="B182" s="63" t="s">
        <v>34</v>
      </c>
      <c r="C182" s="64" t="s">
        <v>35</v>
      </c>
      <c r="D182" s="63" t="s">
        <v>41</v>
      </c>
      <c r="E182" s="84" t="s">
        <v>42</v>
      </c>
      <c r="F182" s="107">
        <v>41</v>
      </c>
      <c r="G182" s="166"/>
      <c r="H182" s="106">
        <v>13.142914200000002</v>
      </c>
      <c r="I182" s="167"/>
      <c r="J182" s="107">
        <v>95.4</v>
      </c>
      <c r="K182" s="168"/>
      <c r="L182" s="169"/>
      <c r="M182" s="170"/>
    </row>
    <row r="183" spans="1:13" ht="15.75" customHeight="1" x14ac:dyDescent="0.25">
      <c r="A183" s="78">
        <v>38757</v>
      </c>
      <c r="B183" s="55" t="s">
        <v>34</v>
      </c>
      <c r="C183" s="55" t="s">
        <v>35</v>
      </c>
      <c r="D183" s="55" t="s">
        <v>43</v>
      </c>
      <c r="E183" s="83" t="s">
        <v>44</v>
      </c>
      <c r="F183" s="93">
        <v>9</v>
      </c>
      <c r="G183" s="135">
        <f>AVERAGE(F183:F184)</f>
        <v>9.5</v>
      </c>
      <c r="H183" s="97">
        <v>4.9400000000000004</v>
      </c>
      <c r="I183" s="137">
        <f>AVERAGE(H183:H184)</f>
        <v>15.24</v>
      </c>
      <c r="J183" s="93">
        <v>77</v>
      </c>
      <c r="K183" s="139">
        <f>AVERAGE(J183:J184)</f>
        <v>93</v>
      </c>
      <c r="L183" s="141" t="s">
        <v>29</v>
      </c>
      <c r="M183" s="201"/>
    </row>
    <row r="184" spans="1:13" ht="15.75" customHeight="1" x14ac:dyDescent="0.25">
      <c r="A184" s="75">
        <v>39035</v>
      </c>
      <c r="B184" s="61" t="s">
        <v>34</v>
      </c>
      <c r="C184" s="61" t="s">
        <v>35</v>
      </c>
      <c r="D184" s="61" t="s">
        <v>43</v>
      </c>
      <c r="E184" s="77" t="s">
        <v>44</v>
      </c>
      <c r="F184" s="104">
        <v>10</v>
      </c>
      <c r="G184" s="157"/>
      <c r="H184" s="103">
        <v>25.54</v>
      </c>
      <c r="I184" s="160"/>
      <c r="J184" s="104">
        <v>109</v>
      </c>
      <c r="K184" s="161"/>
      <c r="L184" s="158"/>
      <c r="M184" s="200"/>
    </row>
    <row r="185" spans="1:13" ht="15.75" customHeight="1" x14ac:dyDescent="0.25">
      <c r="A185" s="81">
        <v>39587</v>
      </c>
      <c r="B185" s="58" t="s">
        <v>34</v>
      </c>
      <c r="C185" s="58" t="s">
        <v>35</v>
      </c>
      <c r="D185" s="58" t="s">
        <v>43</v>
      </c>
      <c r="E185" s="82" t="s">
        <v>44</v>
      </c>
      <c r="F185" s="104">
        <v>6</v>
      </c>
      <c r="G185" s="134">
        <f>AVERAGE(F185:F186)</f>
        <v>18.5</v>
      </c>
      <c r="H185" s="103">
        <v>1.24</v>
      </c>
      <c r="I185" s="136">
        <f>AVERAGE(H185:H186)</f>
        <v>1.03</v>
      </c>
      <c r="J185" s="104">
        <v>96</v>
      </c>
      <c r="K185" s="138">
        <f>AVERAGE(J185:J186)</f>
        <v>85</v>
      </c>
      <c r="L185" s="140" t="s">
        <v>28</v>
      </c>
      <c r="M185" s="147" t="s">
        <v>32</v>
      </c>
    </row>
    <row r="186" spans="1:13" ht="15.75" customHeight="1" x14ac:dyDescent="0.25">
      <c r="A186" s="75">
        <v>39742</v>
      </c>
      <c r="B186" s="61" t="s">
        <v>34</v>
      </c>
      <c r="C186" s="61" t="s">
        <v>35</v>
      </c>
      <c r="D186" s="61" t="s">
        <v>43</v>
      </c>
      <c r="E186" s="77" t="s">
        <v>44</v>
      </c>
      <c r="F186" s="104">
        <v>31</v>
      </c>
      <c r="G186" s="157"/>
      <c r="H186" s="103">
        <v>0.82</v>
      </c>
      <c r="I186" s="160"/>
      <c r="J186" s="104">
        <v>74</v>
      </c>
      <c r="K186" s="161"/>
      <c r="L186" s="158"/>
      <c r="M186" s="194"/>
    </row>
    <row r="187" spans="1:13" ht="15.75" customHeight="1" thickBot="1" x14ac:dyDescent="0.3">
      <c r="A187" s="81">
        <v>39902</v>
      </c>
      <c r="B187" s="58" t="s">
        <v>34</v>
      </c>
      <c r="C187" s="58" t="s">
        <v>35</v>
      </c>
      <c r="D187" s="58" t="s">
        <v>43</v>
      </c>
      <c r="E187" s="82" t="s">
        <v>44</v>
      </c>
      <c r="F187" s="92">
        <v>7</v>
      </c>
      <c r="G187" s="95">
        <v>7</v>
      </c>
      <c r="H187" s="96">
        <v>0.82</v>
      </c>
      <c r="I187" s="122">
        <v>0.82</v>
      </c>
      <c r="J187" s="92">
        <v>90</v>
      </c>
      <c r="K187" s="125">
        <v>90</v>
      </c>
      <c r="L187" s="94" t="s">
        <v>38</v>
      </c>
      <c r="M187" s="99" t="s">
        <v>32</v>
      </c>
    </row>
    <row r="188" spans="1:13" ht="15.75" customHeight="1" x14ac:dyDescent="0.25">
      <c r="A188" s="87">
        <v>38288</v>
      </c>
      <c r="B188" s="76" t="s">
        <v>34</v>
      </c>
      <c r="C188" s="90" t="s">
        <v>35</v>
      </c>
      <c r="D188" s="76" t="s">
        <v>45</v>
      </c>
      <c r="E188" s="86" t="s">
        <v>46</v>
      </c>
      <c r="F188" s="111">
        <v>11</v>
      </c>
      <c r="G188" s="109">
        <f>AVERAGE(F188)</f>
        <v>11</v>
      </c>
      <c r="H188" s="110">
        <v>1.85</v>
      </c>
      <c r="I188" s="121">
        <f>AVERAGE(H188)</f>
        <v>1.85</v>
      </c>
      <c r="J188" s="111">
        <v>94</v>
      </c>
      <c r="K188" s="124">
        <f>AVERAGE(J188)</f>
        <v>94</v>
      </c>
      <c r="L188" s="112" t="s">
        <v>28</v>
      </c>
      <c r="M188" s="72"/>
    </row>
    <row r="189" spans="1:13" ht="15.75" customHeight="1" x14ac:dyDescent="0.25">
      <c r="A189" s="78">
        <v>38432</v>
      </c>
      <c r="B189" s="79" t="s">
        <v>34</v>
      </c>
      <c r="C189" s="89" t="s">
        <v>35</v>
      </c>
      <c r="D189" s="79" t="s">
        <v>45</v>
      </c>
      <c r="E189" s="80" t="s">
        <v>46</v>
      </c>
      <c r="F189" s="104">
        <v>6</v>
      </c>
      <c r="G189" s="102">
        <f>AVERAGE(F189:F189)</f>
        <v>6</v>
      </c>
      <c r="H189" s="103">
        <v>2.06</v>
      </c>
      <c r="I189" s="120">
        <f>AVERAGE(H189:H189)</f>
        <v>2.06</v>
      </c>
      <c r="J189" s="104">
        <v>98</v>
      </c>
      <c r="K189" s="123">
        <f>AVERAGE(J189:J189)</f>
        <v>98</v>
      </c>
      <c r="L189" s="98" t="s">
        <v>38</v>
      </c>
      <c r="M189" s="73" t="s">
        <v>32</v>
      </c>
    </row>
    <row r="190" spans="1:13" ht="15.75" customHeight="1" x14ac:dyDescent="0.25">
      <c r="A190" s="81">
        <v>38758</v>
      </c>
      <c r="B190" s="58" t="s">
        <v>34</v>
      </c>
      <c r="C190" s="59" t="s">
        <v>35</v>
      </c>
      <c r="D190" s="58" t="s">
        <v>45</v>
      </c>
      <c r="E190" s="82" t="s">
        <v>46</v>
      </c>
      <c r="F190" s="104">
        <v>15</v>
      </c>
      <c r="G190" s="134">
        <f>GEOMEAN(F190:F191)</f>
        <v>8.6602540378443873</v>
      </c>
      <c r="H190" s="103">
        <v>2.06</v>
      </c>
      <c r="I190" s="136">
        <f>GEOMEAN(H190:H191)</f>
        <v>1.7401724052518475</v>
      </c>
      <c r="J190" s="104">
        <v>94</v>
      </c>
      <c r="K190" s="138">
        <f>GEOMEAN(J190:J191)</f>
        <v>101.50073891356654</v>
      </c>
      <c r="L190" s="140" t="s">
        <v>38</v>
      </c>
      <c r="M190" s="153" t="s">
        <v>31</v>
      </c>
    </row>
    <row r="191" spans="1:13" ht="15.75" customHeight="1" x14ac:dyDescent="0.25">
      <c r="A191" s="75">
        <v>38929</v>
      </c>
      <c r="B191" s="61" t="s">
        <v>34</v>
      </c>
      <c r="C191" s="62" t="s">
        <v>35</v>
      </c>
      <c r="D191" s="61" t="s">
        <v>45</v>
      </c>
      <c r="E191" s="77" t="s">
        <v>46</v>
      </c>
      <c r="F191" s="104">
        <v>5</v>
      </c>
      <c r="G191" s="157"/>
      <c r="H191" s="103">
        <v>1.47</v>
      </c>
      <c r="I191" s="160"/>
      <c r="J191" s="104">
        <v>109.6</v>
      </c>
      <c r="K191" s="161"/>
      <c r="L191" s="158"/>
      <c r="M191" s="154"/>
    </row>
    <row r="192" spans="1:13" ht="15.75" customHeight="1" x14ac:dyDescent="0.25">
      <c r="A192" s="81">
        <v>39470</v>
      </c>
      <c r="B192" s="58" t="s">
        <v>34</v>
      </c>
      <c r="C192" s="59" t="s">
        <v>35</v>
      </c>
      <c r="D192" s="58" t="s">
        <v>45</v>
      </c>
      <c r="E192" s="82" t="s">
        <v>46</v>
      </c>
      <c r="F192" s="104">
        <v>8</v>
      </c>
      <c r="G192" s="134">
        <f>GEOMEAN(F192:F194)</f>
        <v>14.094597464129782</v>
      </c>
      <c r="H192" s="103" t="s">
        <v>9</v>
      </c>
      <c r="I192" s="136">
        <f>GEOMEAN(H192:H194)</f>
        <v>2.3700632902941643</v>
      </c>
      <c r="J192" s="104">
        <v>92.7</v>
      </c>
      <c r="K192" s="138">
        <f>GEOMEAN(J192:J194)</f>
        <v>97.392345081572586</v>
      </c>
      <c r="L192" s="140" t="s">
        <v>28</v>
      </c>
      <c r="M192" s="173" t="s">
        <v>30</v>
      </c>
    </row>
    <row r="193" spans="1:13" ht="15.75" customHeight="1" x14ac:dyDescent="0.25">
      <c r="A193" s="78">
        <v>39559</v>
      </c>
      <c r="B193" s="55" t="s">
        <v>34</v>
      </c>
      <c r="C193" s="56" t="s">
        <v>35</v>
      </c>
      <c r="D193" s="55" t="s">
        <v>45</v>
      </c>
      <c r="E193" s="83" t="s">
        <v>46</v>
      </c>
      <c r="F193" s="104">
        <v>14</v>
      </c>
      <c r="G193" s="135"/>
      <c r="H193" s="103">
        <v>1.24</v>
      </c>
      <c r="I193" s="137"/>
      <c r="J193" s="104">
        <v>97.7</v>
      </c>
      <c r="K193" s="139"/>
      <c r="L193" s="141"/>
      <c r="M193" s="174"/>
    </row>
    <row r="194" spans="1:13" ht="15.75" customHeight="1" x14ac:dyDescent="0.25">
      <c r="A194" s="75">
        <v>39784</v>
      </c>
      <c r="B194" s="61" t="s">
        <v>34</v>
      </c>
      <c r="C194" s="62" t="s">
        <v>35</v>
      </c>
      <c r="D194" s="61" t="s">
        <v>45</v>
      </c>
      <c r="E194" s="77" t="s">
        <v>46</v>
      </c>
      <c r="F194" s="104">
        <v>25</v>
      </c>
      <c r="G194" s="157"/>
      <c r="H194" s="103">
        <v>4.53</v>
      </c>
      <c r="I194" s="160"/>
      <c r="J194" s="104">
        <v>102</v>
      </c>
      <c r="K194" s="161"/>
      <c r="L194" s="158"/>
      <c r="M194" s="189"/>
    </row>
    <row r="195" spans="1:13" ht="15.75" customHeight="1" x14ac:dyDescent="0.25">
      <c r="A195" s="81">
        <v>39833</v>
      </c>
      <c r="B195" s="58" t="s">
        <v>34</v>
      </c>
      <c r="C195" s="59" t="s">
        <v>35</v>
      </c>
      <c r="D195" s="58" t="s">
        <v>45</v>
      </c>
      <c r="E195" s="82" t="s">
        <v>46</v>
      </c>
      <c r="F195" s="104">
        <v>2.5</v>
      </c>
      <c r="G195" s="134">
        <f>GEOMEAN(F195:F196)</f>
        <v>4.7434164902525691</v>
      </c>
      <c r="H195" s="103" t="s">
        <v>9</v>
      </c>
      <c r="I195" s="136">
        <f>GEOMEAN(H195:H196)</f>
        <v>1.03</v>
      </c>
      <c r="J195" s="104">
        <v>110.2</v>
      </c>
      <c r="K195" s="138">
        <f>GEOMEAN(J195:J196)</f>
        <v>98.083943640128979</v>
      </c>
      <c r="L195" s="140" t="s">
        <v>38</v>
      </c>
      <c r="M195" s="191" t="s">
        <v>32</v>
      </c>
    </row>
    <row r="196" spans="1:13" ht="15.75" customHeight="1" x14ac:dyDescent="0.25">
      <c r="A196" s="75">
        <v>40036</v>
      </c>
      <c r="B196" s="61" t="s">
        <v>34</v>
      </c>
      <c r="C196" s="62" t="s">
        <v>35</v>
      </c>
      <c r="D196" s="61" t="s">
        <v>45</v>
      </c>
      <c r="E196" s="77" t="s">
        <v>46</v>
      </c>
      <c r="F196" s="104">
        <v>9</v>
      </c>
      <c r="G196" s="157"/>
      <c r="H196" s="103">
        <v>1.03</v>
      </c>
      <c r="I196" s="160"/>
      <c r="J196" s="104">
        <v>87.3</v>
      </c>
      <c r="K196" s="161"/>
      <c r="L196" s="158"/>
      <c r="M196" s="192"/>
    </row>
    <row r="197" spans="1:13" ht="15.75" customHeight="1" x14ac:dyDescent="0.25">
      <c r="A197" s="81">
        <v>40255</v>
      </c>
      <c r="B197" s="58" t="s">
        <v>34</v>
      </c>
      <c r="C197" s="59" t="s">
        <v>35</v>
      </c>
      <c r="D197" s="58" t="s">
        <v>45</v>
      </c>
      <c r="E197" s="82" t="s">
        <v>46</v>
      </c>
      <c r="F197" s="104">
        <v>10</v>
      </c>
      <c r="G197" s="134">
        <f>GEOMEAN(F197:F200)</f>
        <v>9.9496205639268798</v>
      </c>
      <c r="H197" s="103">
        <v>1.65</v>
      </c>
      <c r="I197" s="136">
        <f>GEOMEAN(H197:H200)</f>
        <v>4.4385808542821428</v>
      </c>
      <c r="J197" s="104">
        <v>104.5</v>
      </c>
      <c r="K197" s="138">
        <f>GEOMEAN(J197:J200)</f>
        <v>101.52787897818877</v>
      </c>
      <c r="L197" s="140" t="s">
        <v>28</v>
      </c>
      <c r="M197" s="173" t="s">
        <v>30</v>
      </c>
    </row>
    <row r="198" spans="1:13" s="5" customFormat="1" ht="15.75" customHeight="1" x14ac:dyDescent="0.25">
      <c r="A198" s="78">
        <v>40338</v>
      </c>
      <c r="B198" s="55" t="s">
        <v>34</v>
      </c>
      <c r="C198" s="56" t="s">
        <v>35</v>
      </c>
      <c r="D198" s="55" t="s">
        <v>45</v>
      </c>
      <c r="E198" s="83" t="s">
        <v>46</v>
      </c>
      <c r="F198" s="104">
        <v>14</v>
      </c>
      <c r="G198" s="135"/>
      <c r="H198" s="103" t="s">
        <v>9</v>
      </c>
      <c r="I198" s="137"/>
      <c r="J198" s="104">
        <v>93.7</v>
      </c>
      <c r="K198" s="139"/>
      <c r="L198" s="141"/>
      <c r="M198" s="174"/>
    </row>
    <row r="199" spans="1:13" ht="15.75" customHeight="1" x14ac:dyDescent="0.25">
      <c r="A199" s="78">
        <v>40423</v>
      </c>
      <c r="B199" s="55" t="s">
        <v>34</v>
      </c>
      <c r="C199" s="56" t="s">
        <v>35</v>
      </c>
      <c r="D199" s="55" t="s">
        <v>45</v>
      </c>
      <c r="E199" s="83" t="s">
        <v>46</v>
      </c>
      <c r="F199" s="104">
        <v>14</v>
      </c>
      <c r="G199" s="135"/>
      <c r="H199" s="103">
        <v>11.94</v>
      </c>
      <c r="I199" s="137"/>
      <c r="J199" s="104">
        <v>101.7</v>
      </c>
      <c r="K199" s="139"/>
      <c r="L199" s="141"/>
      <c r="M199" s="174"/>
    </row>
    <row r="200" spans="1:13" ht="15.75" customHeight="1" x14ac:dyDescent="0.25">
      <c r="A200" s="75">
        <v>40499</v>
      </c>
      <c r="B200" s="61" t="s">
        <v>34</v>
      </c>
      <c r="C200" s="62" t="s">
        <v>35</v>
      </c>
      <c r="D200" s="61" t="s">
        <v>45</v>
      </c>
      <c r="E200" s="77" t="s">
        <v>46</v>
      </c>
      <c r="F200" s="104">
        <v>5</v>
      </c>
      <c r="G200" s="157"/>
      <c r="H200" s="103" t="s">
        <v>9</v>
      </c>
      <c r="I200" s="160"/>
      <c r="J200" s="104">
        <v>106.7</v>
      </c>
      <c r="K200" s="161"/>
      <c r="L200" s="158"/>
      <c r="M200" s="189"/>
    </row>
    <row r="201" spans="1:13" ht="15.75" customHeight="1" x14ac:dyDescent="0.25">
      <c r="A201" s="81">
        <v>40569</v>
      </c>
      <c r="B201" s="58" t="s">
        <v>34</v>
      </c>
      <c r="C201" s="59" t="s">
        <v>35</v>
      </c>
      <c r="D201" s="58" t="s">
        <v>45</v>
      </c>
      <c r="E201" s="82" t="s">
        <v>46</v>
      </c>
      <c r="F201" s="104">
        <v>9</v>
      </c>
      <c r="G201" s="134">
        <f>GEOMEAN(F201:F204)</f>
        <v>9.3522338733951429</v>
      </c>
      <c r="H201" s="103">
        <v>2.68</v>
      </c>
      <c r="I201" s="136">
        <f>GEOMEAN(H201:H204)</f>
        <v>1.61641340610548</v>
      </c>
      <c r="J201" s="104">
        <v>133.30000000000001</v>
      </c>
      <c r="K201" s="138">
        <f>GEOMEAN(J201:J204)</f>
        <v>121.54545835125931</v>
      </c>
      <c r="L201" s="140" t="s">
        <v>38</v>
      </c>
      <c r="M201" s="149" t="s">
        <v>32</v>
      </c>
    </row>
    <row r="202" spans="1:13" ht="15.75" customHeight="1" x14ac:dyDescent="0.25">
      <c r="A202" s="78">
        <v>40668</v>
      </c>
      <c r="B202" s="55" t="s">
        <v>34</v>
      </c>
      <c r="C202" s="56" t="s">
        <v>35</v>
      </c>
      <c r="D202" s="55" t="s">
        <v>45</v>
      </c>
      <c r="E202" s="83" t="s">
        <v>46</v>
      </c>
      <c r="F202" s="104">
        <v>10</v>
      </c>
      <c r="G202" s="135"/>
      <c r="H202" s="103">
        <v>1.65</v>
      </c>
      <c r="I202" s="137"/>
      <c r="J202" s="104">
        <v>102.2</v>
      </c>
      <c r="K202" s="139"/>
      <c r="L202" s="141"/>
      <c r="M202" s="150"/>
    </row>
    <row r="203" spans="1:13" ht="15.75" customHeight="1" x14ac:dyDescent="0.25">
      <c r="A203" s="78">
        <v>40745</v>
      </c>
      <c r="B203" s="55" t="s">
        <v>34</v>
      </c>
      <c r="C203" s="56" t="s">
        <v>35</v>
      </c>
      <c r="D203" s="55" t="s">
        <v>45</v>
      </c>
      <c r="E203" s="83" t="s">
        <v>46</v>
      </c>
      <c r="F203" s="104">
        <v>5</v>
      </c>
      <c r="G203" s="135"/>
      <c r="H203" s="103">
        <v>0.62</v>
      </c>
      <c r="I203" s="137"/>
      <c r="J203" s="104">
        <v>122.2</v>
      </c>
      <c r="K203" s="139"/>
      <c r="L203" s="141"/>
      <c r="M203" s="150"/>
    </row>
    <row r="204" spans="1:13" ht="15.75" customHeight="1" x14ac:dyDescent="0.25">
      <c r="A204" s="75">
        <v>40855</v>
      </c>
      <c r="B204" s="61" t="s">
        <v>34</v>
      </c>
      <c r="C204" s="62" t="s">
        <v>35</v>
      </c>
      <c r="D204" s="61" t="s">
        <v>45</v>
      </c>
      <c r="E204" s="77" t="s">
        <v>46</v>
      </c>
      <c r="F204" s="104">
        <v>17</v>
      </c>
      <c r="G204" s="157"/>
      <c r="H204" s="103">
        <v>2.4900000000000002</v>
      </c>
      <c r="I204" s="160"/>
      <c r="J204" s="104">
        <v>131.1</v>
      </c>
      <c r="K204" s="161"/>
      <c r="L204" s="158"/>
      <c r="M204" s="190"/>
    </row>
    <row r="205" spans="1:13" ht="15.75" customHeight="1" x14ac:dyDescent="0.25">
      <c r="A205" s="81">
        <v>40948</v>
      </c>
      <c r="B205" s="55" t="s">
        <v>34</v>
      </c>
      <c r="C205" s="56" t="s">
        <v>35</v>
      </c>
      <c r="D205" s="55" t="s">
        <v>45</v>
      </c>
      <c r="E205" s="83" t="s">
        <v>46</v>
      </c>
      <c r="F205" s="104">
        <v>11</v>
      </c>
      <c r="G205" s="134">
        <f>GEOMEAN(F205:F208)</f>
        <v>9.8043316307427766</v>
      </c>
      <c r="H205" s="103">
        <v>3.09</v>
      </c>
      <c r="I205" s="136">
        <f>GEOMEAN(H205:H208)</f>
        <v>2.676384103592282</v>
      </c>
      <c r="J205" s="104">
        <v>102</v>
      </c>
      <c r="K205" s="138">
        <f>GEOMEAN(J205:J208)</f>
        <v>97.954144656745669</v>
      </c>
      <c r="L205" s="140" t="s">
        <v>28</v>
      </c>
      <c r="M205" s="173" t="s">
        <v>30</v>
      </c>
    </row>
    <row r="206" spans="1:13" ht="15.75" customHeight="1" x14ac:dyDescent="0.25">
      <c r="A206" s="78">
        <v>41003</v>
      </c>
      <c r="B206" s="55" t="s">
        <v>34</v>
      </c>
      <c r="C206" s="56" t="s">
        <v>35</v>
      </c>
      <c r="D206" s="55" t="s">
        <v>45</v>
      </c>
      <c r="E206" s="83" t="s">
        <v>46</v>
      </c>
      <c r="F206" s="104">
        <v>6</v>
      </c>
      <c r="G206" s="135"/>
      <c r="H206" s="103">
        <v>2.06</v>
      </c>
      <c r="I206" s="137"/>
      <c r="J206" s="104">
        <v>95</v>
      </c>
      <c r="K206" s="139"/>
      <c r="L206" s="141"/>
      <c r="M206" s="174"/>
    </row>
    <row r="207" spans="1:13" ht="15.75" customHeight="1" x14ac:dyDescent="0.25">
      <c r="A207" s="78">
        <v>41120</v>
      </c>
      <c r="B207" s="55" t="s">
        <v>34</v>
      </c>
      <c r="C207" s="56" t="s">
        <v>35</v>
      </c>
      <c r="D207" s="55" t="s">
        <v>45</v>
      </c>
      <c r="E207" s="83" t="s">
        <v>46</v>
      </c>
      <c r="F207" s="104">
        <v>10</v>
      </c>
      <c r="G207" s="135"/>
      <c r="H207" s="103">
        <v>2.06</v>
      </c>
      <c r="I207" s="137"/>
      <c r="J207" s="104">
        <v>99.8</v>
      </c>
      <c r="K207" s="139"/>
      <c r="L207" s="141"/>
      <c r="M207" s="174"/>
    </row>
    <row r="208" spans="1:13" ht="15.75" customHeight="1" x14ac:dyDescent="0.25">
      <c r="A208" s="75">
        <v>41199</v>
      </c>
      <c r="B208" s="55" t="s">
        <v>34</v>
      </c>
      <c r="C208" s="56" t="s">
        <v>35</v>
      </c>
      <c r="D208" s="55" t="s">
        <v>45</v>
      </c>
      <c r="E208" s="83" t="s">
        <v>46</v>
      </c>
      <c r="F208" s="104">
        <v>14</v>
      </c>
      <c r="G208" s="135"/>
      <c r="H208" s="103">
        <v>3.9129189000000006</v>
      </c>
      <c r="I208" s="137"/>
      <c r="J208" s="69">
        <v>95.2</v>
      </c>
      <c r="K208" s="139"/>
      <c r="L208" s="141"/>
      <c r="M208" s="189"/>
    </row>
    <row r="209" spans="1:13" ht="15.75" customHeight="1" x14ac:dyDescent="0.25">
      <c r="A209" s="78">
        <v>42304</v>
      </c>
      <c r="B209" s="79" t="s">
        <v>34</v>
      </c>
      <c r="C209" s="89" t="s">
        <v>35</v>
      </c>
      <c r="D209" s="79" t="s">
        <v>45</v>
      </c>
      <c r="E209" s="80" t="s">
        <v>46</v>
      </c>
      <c r="F209" s="104">
        <v>23</v>
      </c>
      <c r="G209" s="102">
        <v>23</v>
      </c>
      <c r="H209" s="103">
        <v>5.37</v>
      </c>
      <c r="I209" s="120">
        <v>5.37</v>
      </c>
      <c r="J209" s="69">
        <v>100.2</v>
      </c>
      <c r="K209" s="123">
        <v>100.2</v>
      </c>
      <c r="L209" s="98" t="s">
        <v>28</v>
      </c>
      <c r="M209" s="71" t="s">
        <v>31</v>
      </c>
    </row>
    <row r="210" spans="1:13" ht="15.75" customHeight="1" x14ac:dyDescent="0.25">
      <c r="A210" s="81">
        <v>42437</v>
      </c>
      <c r="B210" s="58" t="s">
        <v>34</v>
      </c>
      <c r="C210" s="59" t="s">
        <v>35</v>
      </c>
      <c r="D210" s="58" t="s">
        <v>45</v>
      </c>
      <c r="E210" s="82" t="s">
        <v>46</v>
      </c>
      <c r="F210" s="104">
        <v>22</v>
      </c>
      <c r="G210" s="134">
        <f>GEOMEAN(F210:F213)</f>
        <v>17.606633645304289</v>
      </c>
      <c r="H210" s="103">
        <v>1.647544800000001</v>
      </c>
      <c r="I210" s="136">
        <f>GEOMEAN(H210:H213)</f>
        <v>1.5271886666246741</v>
      </c>
      <c r="J210" s="69">
        <v>103.3</v>
      </c>
      <c r="K210" s="138">
        <f>GEOMEAN(J210:J213)</f>
        <v>102.94314778596988</v>
      </c>
      <c r="L210" s="140" t="s">
        <v>28</v>
      </c>
      <c r="M210" s="142" t="s">
        <v>31</v>
      </c>
    </row>
    <row r="211" spans="1:13" ht="15.75" customHeight="1" x14ac:dyDescent="0.25">
      <c r="A211" s="78">
        <v>42495</v>
      </c>
      <c r="B211" s="55" t="s">
        <v>34</v>
      </c>
      <c r="C211" s="56" t="s">
        <v>35</v>
      </c>
      <c r="D211" s="55" t="s">
        <v>45</v>
      </c>
      <c r="E211" s="83" t="s">
        <v>46</v>
      </c>
      <c r="F211" s="104">
        <v>24</v>
      </c>
      <c r="G211" s="135"/>
      <c r="H211" s="103">
        <v>1.4416017000000001</v>
      </c>
      <c r="I211" s="137"/>
      <c r="J211" s="69">
        <v>100.2</v>
      </c>
      <c r="K211" s="139"/>
      <c r="L211" s="141"/>
      <c r="M211" s="143"/>
    </row>
    <row r="212" spans="1:13" ht="15.75" customHeight="1" x14ac:dyDescent="0.25">
      <c r="A212" s="78">
        <v>42576</v>
      </c>
      <c r="B212" s="55" t="s">
        <v>34</v>
      </c>
      <c r="C212" s="56" t="s">
        <v>35</v>
      </c>
      <c r="D212" s="55" t="s">
        <v>45</v>
      </c>
      <c r="E212" s="83" t="s">
        <v>46</v>
      </c>
      <c r="F212" s="104">
        <v>13</v>
      </c>
      <c r="G212" s="135"/>
      <c r="H212" s="103">
        <v>0.61782930000000136</v>
      </c>
      <c r="I212" s="137"/>
      <c r="J212" s="69">
        <v>101.4</v>
      </c>
      <c r="K212" s="139"/>
      <c r="L212" s="141"/>
      <c r="M212" s="143"/>
    </row>
    <row r="213" spans="1:13" ht="15.75" customHeight="1" x14ac:dyDescent="0.25">
      <c r="A213" s="75">
        <v>42670</v>
      </c>
      <c r="B213" s="61" t="s">
        <v>34</v>
      </c>
      <c r="C213" s="62" t="s">
        <v>35</v>
      </c>
      <c r="D213" s="61" t="s">
        <v>45</v>
      </c>
      <c r="E213" s="77" t="s">
        <v>46</v>
      </c>
      <c r="F213" s="104">
        <v>14</v>
      </c>
      <c r="G213" s="135"/>
      <c r="H213" s="103">
        <v>3.7069758000000004</v>
      </c>
      <c r="I213" s="137"/>
      <c r="J213" s="69">
        <v>107</v>
      </c>
      <c r="K213" s="139"/>
      <c r="L213" s="158"/>
      <c r="M213" s="159"/>
    </row>
    <row r="214" spans="1:13" ht="15.75" customHeight="1" x14ac:dyDescent="0.25">
      <c r="A214" s="78">
        <v>42747</v>
      </c>
      <c r="B214" s="55" t="s">
        <v>34</v>
      </c>
      <c r="C214" s="56" t="s">
        <v>35</v>
      </c>
      <c r="D214" s="55" t="s">
        <v>45</v>
      </c>
      <c r="E214" s="83" t="s">
        <v>46</v>
      </c>
      <c r="F214" s="104">
        <v>6</v>
      </c>
      <c r="G214" s="134">
        <f>GEOMEAN(F214:F217)</f>
        <v>10.669676460233537</v>
      </c>
      <c r="H214" s="103">
        <v>3.295089599999999</v>
      </c>
      <c r="I214" s="136">
        <f>GEOMEAN(H214:H217)</f>
        <v>1.7686706567411965</v>
      </c>
      <c r="J214" s="69">
        <v>95.2</v>
      </c>
      <c r="K214" s="138">
        <f>GEOMEAN(J214:J217)</f>
        <v>98.79353466745674</v>
      </c>
      <c r="L214" s="140" t="s">
        <v>28</v>
      </c>
      <c r="M214" s="142" t="s">
        <v>31</v>
      </c>
    </row>
    <row r="215" spans="1:13" ht="15.75" customHeight="1" x14ac:dyDescent="0.25">
      <c r="A215" s="78">
        <v>42852</v>
      </c>
      <c r="B215" s="55" t="s">
        <v>34</v>
      </c>
      <c r="C215" s="56" t="s">
        <v>35</v>
      </c>
      <c r="D215" s="55" t="s">
        <v>45</v>
      </c>
      <c r="E215" s="83" t="s">
        <v>46</v>
      </c>
      <c r="F215" s="104">
        <v>12</v>
      </c>
      <c r="G215" s="135"/>
      <c r="H215" s="103">
        <v>2.0594309999999996</v>
      </c>
      <c r="I215" s="137"/>
      <c r="J215" s="69">
        <v>99.9</v>
      </c>
      <c r="K215" s="139"/>
      <c r="L215" s="141"/>
      <c r="M215" s="143"/>
    </row>
    <row r="216" spans="1:13" ht="15.75" customHeight="1" x14ac:dyDescent="0.25">
      <c r="A216" s="78">
        <v>42921</v>
      </c>
      <c r="B216" s="55" t="s">
        <v>34</v>
      </c>
      <c r="C216" s="56" t="s">
        <v>35</v>
      </c>
      <c r="D216" s="55" t="s">
        <v>45</v>
      </c>
      <c r="E216" s="83" t="s">
        <v>46</v>
      </c>
      <c r="F216" s="104">
        <v>12</v>
      </c>
      <c r="G216" s="135"/>
      <c r="H216" s="103">
        <v>0.41188620000000037</v>
      </c>
      <c r="I216" s="137"/>
      <c r="J216" s="69">
        <v>102</v>
      </c>
      <c r="K216" s="139"/>
      <c r="L216" s="141"/>
      <c r="M216" s="143"/>
    </row>
    <row r="217" spans="1:13" ht="15.75" customHeight="1" x14ac:dyDescent="0.25">
      <c r="A217" s="78">
        <v>43005</v>
      </c>
      <c r="B217" s="55" t="s">
        <v>34</v>
      </c>
      <c r="C217" s="56" t="s">
        <v>35</v>
      </c>
      <c r="D217" s="55" t="s">
        <v>45</v>
      </c>
      <c r="E217" s="83" t="s">
        <v>46</v>
      </c>
      <c r="F217" s="104">
        <v>15</v>
      </c>
      <c r="G217" s="135"/>
      <c r="H217" s="103">
        <v>3.5010327000000001</v>
      </c>
      <c r="I217" s="137"/>
      <c r="J217" s="69">
        <v>98.2</v>
      </c>
      <c r="K217" s="139"/>
      <c r="L217" s="158"/>
      <c r="M217" s="159"/>
    </row>
    <row r="218" spans="1:13" ht="15.75" customHeight="1" x14ac:dyDescent="0.25">
      <c r="A218" s="81">
        <v>43152</v>
      </c>
      <c r="B218" s="58" t="s">
        <v>34</v>
      </c>
      <c r="C218" s="59" t="s">
        <v>35</v>
      </c>
      <c r="D218" s="58" t="s">
        <v>45</v>
      </c>
      <c r="E218" s="82" t="s">
        <v>46</v>
      </c>
      <c r="F218" s="104">
        <v>5</v>
      </c>
      <c r="G218" s="134">
        <f>GEOMEAN(F218:F221)</f>
        <v>6.9809721188416747</v>
      </c>
      <c r="H218" s="103">
        <v>2.57</v>
      </c>
      <c r="I218" s="136">
        <f>GEOMEAN(H218:H221)</f>
        <v>2.7362806382791161</v>
      </c>
      <c r="J218" s="69">
        <v>96.949999999999989</v>
      </c>
      <c r="K218" s="138">
        <f>GEOMEAN(J218:J221)</f>
        <v>91.281210533338893</v>
      </c>
      <c r="L218" s="140" t="s">
        <v>28</v>
      </c>
      <c r="M218" s="142" t="s">
        <v>31</v>
      </c>
    </row>
    <row r="219" spans="1:13" ht="15.75" customHeight="1" x14ac:dyDescent="0.25">
      <c r="A219" s="78">
        <v>43213</v>
      </c>
      <c r="B219" s="55" t="s">
        <v>34</v>
      </c>
      <c r="C219" s="56" t="s">
        <v>35</v>
      </c>
      <c r="D219" s="55" t="s">
        <v>45</v>
      </c>
      <c r="E219" s="83" t="s">
        <v>46</v>
      </c>
      <c r="F219" s="104">
        <v>5</v>
      </c>
      <c r="G219" s="135"/>
      <c r="H219" s="103">
        <v>2.1</v>
      </c>
      <c r="I219" s="137"/>
      <c r="J219" s="69">
        <v>85.3</v>
      </c>
      <c r="K219" s="139"/>
      <c r="L219" s="141"/>
      <c r="M219" s="143"/>
    </row>
    <row r="220" spans="1:13" ht="15.75" customHeight="1" x14ac:dyDescent="0.25">
      <c r="A220" s="78">
        <v>43315</v>
      </c>
      <c r="B220" s="55" t="s">
        <v>34</v>
      </c>
      <c r="C220" s="56" t="s">
        <v>35</v>
      </c>
      <c r="D220" s="55" t="s">
        <v>45</v>
      </c>
      <c r="E220" s="83" t="s">
        <v>46</v>
      </c>
      <c r="F220" s="104">
        <v>5</v>
      </c>
      <c r="G220" s="135"/>
      <c r="H220" s="103">
        <v>1.7</v>
      </c>
      <c r="I220" s="137"/>
      <c r="J220" s="69">
        <v>88.65</v>
      </c>
      <c r="K220" s="139"/>
      <c r="L220" s="141"/>
      <c r="M220" s="143"/>
    </row>
    <row r="221" spans="1:13" ht="15.75" customHeight="1" x14ac:dyDescent="0.25">
      <c r="A221" s="78">
        <v>43423</v>
      </c>
      <c r="B221" s="55" t="s">
        <v>34</v>
      </c>
      <c r="C221" s="56" t="s">
        <v>35</v>
      </c>
      <c r="D221" s="55" t="s">
        <v>45</v>
      </c>
      <c r="E221" s="83" t="s">
        <v>46</v>
      </c>
      <c r="F221" s="104">
        <v>19</v>
      </c>
      <c r="G221" s="135"/>
      <c r="H221" s="103">
        <v>6.11</v>
      </c>
      <c r="I221" s="137"/>
      <c r="J221" s="69">
        <v>94.7</v>
      </c>
      <c r="K221" s="139"/>
      <c r="L221" s="141"/>
      <c r="M221" s="143"/>
    </row>
    <row r="222" spans="1:13" ht="15.75" customHeight="1" x14ac:dyDescent="0.25">
      <c r="A222" s="81">
        <v>43535</v>
      </c>
      <c r="B222" s="58" t="s">
        <v>34</v>
      </c>
      <c r="C222" s="59" t="s">
        <v>35</v>
      </c>
      <c r="D222" s="58" t="s">
        <v>45</v>
      </c>
      <c r="E222" s="82" t="s">
        <v>46</v>
      </c>
      <c r="F222" s="104">
        <v>15</v>
      </c>
      <c r="G222" s="134">
        <f>GEOMEAN(F222:F225)</f>
        <v>6.5803700647624623</v>
      </c>
      <c r="H222" s="103">
        <v>4.17</v>
      </c>
      <c r="I222" s="136">
        <f>GEOMEAN(H222:H225)</f>
        <v>3.8027543198196634</v>
      </c>
      <c r="J222" s="69">
        <v>89</v>
      </c>
      <c r="K222" s="138">
        <f>GEOMEAN(J222:J225)</f>
        <v>93.477514835959184</v>
      </c>
      <c r="L222" s="140" t="s">
        <v>28</v>
      </c>
      <c r="M222" s="142" t="s">
        <v>31</v>
      </c>
    </row>
    <row r="223" spans="1:13" ht="15.75" customHeight="1" x14ac:dyDescent="0.25">
      <c r="A223" s="78">
        <v>43599</v>
      </c>
      <c r="B223" s="55" t="s">
        <v>34</v>
      </c>
      <c r="C223" s="56" t="s">
        <v>35</v>
      </c>
      <c r="D223" s="55" t="s">
        <v>45</v>
      </c>
      <c r="E223" s="83" t="s">
        <v>46</v>
      </c>
      <c r="F223" s="104">
        <v>5</v>
      </c>
      <c r="G223" s="135"/>
      <c r="H223" s="103">
        <v>3.11</v>
      </c>
      <c r="I223" s="137"/>
      <c r="J223" s="69">
        <v>86.85</v>
      </c>
      <c r="K223" s="139"/>
      <c r="L223" s="141"/>
      <c r="M223" s="143"/>
    </row>
    <row r="224" spans="1:13" ht="15.75" customHeight="1" x14ac:dyDescent="0.25">
      <c r="A224" s="78">
        <v>43678</v>
      </c>
      <c r="B224" s="55" t="s">
        <v>34</v>
      </c>
      <c r="C224" s="56" t="s">
        <v>35</v>
      </c>
      <c r="D224" s="55" t="s">
        <v>45</v>
      </c>
      <c r="E224" s="83" t="s">
        <v>46</v>
      </c>
      <c r="F224" s="104">
        <v>5</v>
      </c>
      <c r="G224" s="135"/>
      <c r="H224" s="103">
        <v>3.3522902960249992</v>
      </c>
      <c r="I224" s="137"/>
      <c r="J224" s="69">
        <v>113.15</v>
      </c>
      <c r="K224" s="139"/>
      <c r="L224" s="141"/>
      <c r="M224" s="143"/>
    </row>
    <row r="225" spans="1:13" ht="15.75" customHeight="1" x14ac:dyDescent="0.25">
      <c r="A225" s="78">
        <v>43783</v>
      </c>
      <c r="B225" s="55" t="s">
        <v>34</v>
      </c>
      <c r="C225" s="56" t="s">
        <v>35</v>
      </c>
      <c r="D225" s="55" t="s">
        <v>45</v>
      </c>
      <c r="E225" s="83" t="s">
        <v>46</v>
      </c>
      <c r="F225" s="104">
        <v>5</v>
      </c>
      <c r="G225" s="135"/>
      <c r="H225" s="103">
        <v>4.8101100151500011</v>
      </c>
      <c r="I225" s="137"/>
      <c r="J225" s="69">
        <v>87.300000000000011</v>
      </c>
      <c r="K225" s="139"/>
      <c r="L225" s="141"/>
      <c r="M225" s="143"/>
    </row>
    <row r="226" spans="1:13" ht="15.75" customHeight="1" x14ac:dyDescent="0.25">
      <c r="A226" s="81">
        <v>43885</v>
      </c>
      <c r="B226" s="58" t="s">
        <v>34</v>
      </c>
      <c r="C226" s="59" t="s">
        <v>35</v>
      </c>
      <c r="D226" s="58" t="s">
        <v>45</v>
      </c>
      <c r="E226" s="82" t="s">
        <v>46</v>
      </c>
      <c r="F226" s="104">
        <v>5</v>
      </c>
      <c r="G226" s="134">
        <f>GEOMEAN(F226:F229)</f>
        <v>8.2130194092160895</v>
      </c>
      <c r="H226" s="103">
        <v>3.5717741548499946</v>
      </c>
      <c r="I226" s="136">
        <f>GEOMEAN(H226:H229)</f>
        <v>2.7628585524972249</v>
      </c>
      <c r="J226" s="69">
        <v>95</v>
      </c>
      <c r="K226" s="138">
        <f>GEOMEAN(J226:J229)</f>
        <v>86.543980107458523</v>
      </c>
      <c r="L226" s="140" t="s">
        <v>28</v>
      </c>
      <c r="M226" s="142" t="s">
        <v>31</v>
      </c>
    </row>
    <row r="227" spans="1:13" ht="15.75" customHeight="1" x14ac:dyDescent="0.25">
      <c r="A227" s="78">
        <v>44007</v>
      </c>
      <c r="B227" s="55" t="s">
        <v>34</v>
      </c>
      <c r="C227" s="56" t="s">
        <v>35</v>
      </c>
      <c r="D227" s="55" t="s">
        <v>45</v>
      </c>
      <c r="E227" s="83" t="s">
        <v>46</v>
      </c>
      <c r="F227" s="104">
        <v>5</v>
      </c>
      <c r="G227" s="135"/>
      <c r="H227" s="103">
        <v>1.7770830098999941</v>
      </c>
      <c r="I227" s="137"/>
      <c r="J227" s="69">
        <v>85.45</v>
      </c>
      <c r="K227" s="139"/>
      <c r="L227" s="141"/>
      <c r="M227" s="143"/>
    </row>
    <row r="228" spans="1:13" ht="15.75" customHeight="1" x14ac:dyDescent="0.25">
      <c r="A228" s="78">
        <v>44074</v>
      </c>
      <c r="B228" s="55" t="s">
        <v>34</v>
      </c>
      <c r="C228" s="56" t="s">
        <v>35</v>
      </c>
      <c r="D228" s="55" t="s">
        <v>45</v>
      </c>
      <c r="E228" s="83" t="s">
        <v>46</v>
      </c>
      <c r="F228" s="104">
        <v>14</v>
      </c>
      <c r="G228" s="135"/>
      <c r="H228" s="103">
        <v>2.1632263223999999</v>
      </c>
      <c r="I228" s="137"/>
      <c r="J228" s="69" t="s">
        <v>9</v>
      </c>
      <c r="K228" s="139"/>
      <c r="L228" s="141"/>
      <c r="M228" s="143"/>
    </row>
    <row r="229" spans="1:13" ht="15.75" customHeight="1" x14ac:dyDescent="0.25">
      <c r="A229" s="78">
        <v>44153</v>
      </c>
      <c r="B229" s="55" t="s">
        <v>34</v>
      </c>
      <c r="C229" s="56" t="s">
        <v>35</v>
      </c>
      <c r="D229" s="55" t="s">
        <v>45</v>
      </c>
      <c r="E229" s="83" t="s">
        <v>46</v>
      </c>
      <c r="F229" s="92">
        <v>13</v>
      </c>
      <c r="G229" s="135"/>
      <c r="H229" s="96">
        <v>4.2436635186</v>
      </c>
      <c r="I229" s="137"/>
      <c r="J229" s="132">
        <v>79.849999999999994</v>
      </c>
      <c r="K229" s="139"/>
      <c r="L229" s="141"/>
      <c r="M229" s="143"/>
    </row>
    <row r="230" spans="1:13" ht="15.75" customHeight="1" x14ac:dyDescent="0.25">
      <c r="A230" s="81">
        <v>44273</v>
      </c>
      <c r="B230" s="58" t="s">
        <v>34</v>
      </c>
      <c r="C230" s="59" t="s">
        <v>35</v>
      </c>
      <c r="D230" s="58" t="s">
        <v>45</v>
      </c>
      <c r="E230" s="82" t="s">
        <v>46</v>
      </c>
      <c r="F230" s="104">
        <v>2.5</v>
      </c>
      <c r="G230" s="134">
        <f>GEOMEAN(F230:F233)</f>
        <v>7.5446005780976124</v>
      </c>
      <c r="H230" s="103">
        <v>0.83447074285714284</v>
      </c>
      <c r="I230" s="136">
        <f>GEOMEAN(H230:H233)</f>
        <v>1.8478885567956191</v>
      </c>
      <c r="J230" s="69">
        <v>99.9</v>
      </c>
      <c r="K230" s="138">
        <f>GEOMEAN(J230:J233)</f>
        <v>99.927201110599583</v>
      </c>
      <c r="L230" s="140" t="s">
        <v>38</v>
      </c>
      <c r="M230" s="142" t="s">
        <v>31</v>
      </c>
    </row>
    <row r="231" spans="1:13" ht="15.75" customHeight="1" x14ac:dyDescent="0.25">
      <c r="A231" s="78">
        <v>44321</v>
      </c>
      <c r="B231" s="55" t="s">
        <v>34</v>
      </c>
      <c r="C231" s="56" t="s">
        <v>35</v>
      </c>
      <c r="D231" s="55" t="s">
        <v>45</v>
      </c>
      <c r="E231" s="83" t="s">
        <v>46</v>
      </c>
      <c r="F231" s="104">
        <v>8</v>
      </c>
      <c r="G231" s="135"/>
      <c r="H231" s="103">
        <v>1.8775591714285729</v>
      </c>
      <c r="I231" s="137"/>
      <c r="J231" s="69">
        <v>102.8</v>
      </c>
      <c r="K231" s="139"/>
      <c r="L231" s="141"/>
      <c r="M231" s="143"/>
    </row>
    <row r="232" spans="1:13" ht="15.75" customHeight="1" x14ac:dyDescent="0.25">
      <c r="A232" s="78">
        <v>44453</v>
      </c>
      <c r="B232" s="55" t="s">
        <v>34</v>
      </c>
      <c r="C232" s="56" t="s">
        <v>35</v>
      </c>
      <c r="D232" s="55" t="s">
        <v>45</v>
      </c>
      <c r="E232" s="83" t="s">
        <v>46</v>
      </c>
      <c r="F232" s="104">
        <v>6</v>
      </c>
      <c r="G232" s="135"/>
      <c r="H232" s="103">
        <v>1.8775591714285729</v>
      </c>
      <c r="I232" s="137"/>
      <c r="J232" s="69">
        <v>100.3</v>
      </c>
      <c r="K232" s="139"/>
      <c r="L232" s="141"/>
      <c r="M232" s="143"/>
    </row>
    <row r="233" spans="1:13" ht="15.75" customHeight="1" thickBot="1" x14ac:dyDescent="0.3">
      <c r="A233" s="116">
        <v>44511</v>
      </c>
      <c r="B233" s="63" t="s">
        <v>34</v>
      </c>
      <c r="C233" s="64" t="s">
        <v>35</v>
      </c>
      <c r="D233" s="63" t="s">
        <v>45</v>
      </c>
      <c r="E233" s="84" t="s">
        <v>46</v>
      </c>
      <c r="F233" s="107">
        <v>27</v>
      </c>
      <c r="G233" s="166"/>
      <c r="H233" s="106">
        <v>3.9637360285714296</v>
      </c>
      <c r="I233" s="167"/>
      <c r="J233" s="70">
        <v>96.8</v>
      </c>
      <c r="K233" s="168"/>
      <c r="L233" s="169"/>
      <c r="M233" s="170"/>
    </row>
    <row r="234" spans="1:13" ht="15.75" customHeight="1" x14ac:dyDescent="0.25">
      <c r="A234" s="87">
        <v>38293</v>
      </c>
      <c r="B234" s="76" t="s">
        <v>34</v>
      </c>
      <c r="C234" s="90" t="s">
        <v>35</v>
      </c>
      <c r="D234" s="76" t="s">
        <v>47</v>
      </c>
      <c r="E234" s="86" t="s">
        <v>48</v>
      </c>
      <c r="F234" s="111">
        <v>15</v>
      </c>
      <c r="G234" s="109">
        <f>AVERAGE(F234)</f>
        <v>15</v>
      </c>
      <c r="H234" s="110">
        <v>22.45</v>
      </c>
      <c r="I234" s="121">
        <f>AVERAGE(H234)</f>
        <v>22.45</v>
      </c>
      <c r="J234" s="111">
        <v>100</v>
      </c>
      <c r="K234" s="124">
        <f>AVERAGE(J234)</f>
        <v>100</v>
      </c>
      <c r="L234" s="112" t="s">
        <v>29</v>
      </c>
      <c r="M234" s="72"/>
    </row>
    <row r="235" spans="1:13" ht="15.75" customHeight="1" x14ac:dyDescent="0.25">
      <c r="A235" s="81">
        <v>38373</v>
      </c>
      <c r="B235" s="58" t="s">
        <v>34</v>
      </c>
      <c r="C235" s="59" t="s">
        <v>35</v>
      </c>
      <c r="D235" s="58" t="s">
        <v>47</v>
      </c>
      <c r="E235" s="82" t="s">
        <v>48</v>
      </c>
      <c r="F235" s="104">
        <v>20</v>
      </c>
      <c r="G235" s="134">
        <f>GEOMEAN(F235:F237)</f>
        <v>21.601645965105813</v>
      </c>
      <c r="H235" s="103">
        <v>31.51</v>
      </c>
      <c r="I235" s="136">
        <f>GEOMEAN(H235:H237)</f>
        <v>23.923839762308148</v>
      </c>
      <c r="J235" s="104">
        <v>89</v>
      </c>
      <c r="K235" s="138">
        <f>GEOMEAN(J235:J237)</f>
        <v>98.99323152039085</v>
      </c>
      <c r="L235" s="140" t="s">
        <v>29</v>
      </c>
      <c r="M235" s="153" t="s">
        <v>31</v>
      </c>
    </row>
    <row r="236" spans="1:13" ht="15.75" customHeight="1" x14ac:dyDescent="0.25">
      <c r="A236" s="78">
        <v>38432</v>
      </c>
      <c r="B236" s="55" t="s">
        <v>34</v>
      </c>
      <c r="C236" s="56" t="s">
        <v>35</v>
      </c>
      <c r="D236" s="55" t="s">
        <v>47</v>
      </c>
      <c r="E236" s="83" t="s">
        <v>48</v>
      </c>
      <c r="F236" s="104">
        <v>28</v>
      </c>
      <c r="G236" s="135"/>
      <c r="H236" s="103">
        <v>41.19</v>
      </c>
      <c r="I236" s="137"/>
      <c r="J236" s="104">
        <v>100</v>
      </c>
      <c r="K236" s="139"/>
      <c r="L236" s="141"/>
      <c r="M236" s="154"/>
    </row>
    <row r="237" spans="1:13" ht="15.75" customHeight="1" x14ac:dyDescent="0.25">
      <c r="A237" s="75">
        <v>38628</v>
      </c>
      <c r="B237" s="61" t="s">
        <v>34</v>
      </c>
      <c r="C237" s="62" t="s">
        <v>35</v>
      </c>
      <c r="D237" s="61" t="s">
        <v>47</v>
      </c>
      <c r="E237" s="77" t="s">
        <v>48</v>
      </c>
      <c r="F237" s="104">
        <v>18</v>
      </c>
      <c r="G237" s="135"/>
      <c r="H237" s="103">
        <v>10.55</v>
      </c>
      <c r="I237" s="137"/>
      <c r="J237" s="104">
        <v>109</v>
      </c>
      <c r="K237" s="139"/>
      <c r="L237" s="141"/>
      <c r="M237" s="154"/>
    </row>
    <row r="238" spans="1:13" ht="15.75" customHeight="1" x14ac:dyDescent="0.25">
      <c r="A238" s="81">
        <v>38762</v>
      </c>
      <c r="B238" s="58" t="s">
        <v>34</v>
      </c>
      <c r="C238" s="59" t="s">
        <v>35</v>
      </c>
      <c r="D238" s="58" t="s">
        <v>47</v>
      </c>
      <c r="E238" s="82" t="s">
        <v>48</v>
      </c>
      <c r="F238" s="104">
        <v>30</v>
      </c>
      <c r="G238" s="134">
        <f>GEOMEAN(F238:F241)</f>
        <v>27.367852170803616</v>
      </c>
      <c r="H238" s="103">
        <v>31.66</v>
      </c>
      <c r="I238" s="136">
        <f>GEOMEAN(H238:H241)</f>
        <v>25.376379859192628</v>
      </c>
      <c r="J238" s="104">
        <v>107</v>
      </c>
      <c r="K238" s="138">
        <f>GEOMEAN(J238:J241)</f>
        <v>97.837871279568887</v>
      </c>
      <c r="L238" s="140" t="s">
        <v>29</v>
      </c>
      <c r="M238" s="153" t="s">
        <v>31</v>
      </c>
    </row>
    <row r="239" spans="1:13" ht="15.75" customHeight="1" x14ac:dyDescent="0.25">
      <c r="A239" s="78">
        <v>38827</v>
      </c>
      <c r="B239" s="55" t="s">
        <v>34</v>
      </c>
      <c r="C239" s="56" t="s">
        <v>35</v>
      </c>
      <c r="D239" s="55" t="s">
        <v>47</v>
      </c>
      <c r="E239" s="83" t="s">
        <v>48</v>
      </c>
      <c r="F239" s="104">
        <v>25</v>
      </c>
      <c r="G239" s="135"/>
      <c r="H239" s="103">
        <v>34.42</v>
      </c>
      <c r="I239" s="137"/>
      <c r="J239" s="104">
        <v>104</v>
      </c>
      <c r="K239" s="139"/>
      <c r="L239" s="141"/>
      <c r="M239" s="154"/>
    </row>
    <row r="240" spans="1:13" ht="15.75" customHeight="1" x14ac:dyDescent="0.25">
      <c r="A240" s="78">
        <v>38926</v>
      </c>
      <c r="B240" s="55" t="s">
        <v>34</v>
      </c>
      <c r="C240" s="56" t="s">
        <v>35</v>
      </c>
      <c r="D240" s="55" t="s">
        <v>47</v>
      </c>
      <c r="E240" s="83" t="s">
        <v>48</v>
      </c>
      <c r="F240" s="104">
        <v>44</v>
      </c>
      <c r="G240" s="135"/>
      <c r="H240" s="103">
        <v>42.95</v>
      </c>
      <c r="I240" s="137"/>
      <c r="J240" s="104">
        <v>89.5</v>
      </c>
      <c r="K240" s="139"/>
      <c r="L240" s="141"/>
      <c r="M240" s="154"/>
    </row>
    <row r="241" spans="1:13" ht="15.75" customHeight="1" x14ac:dyDescent="0.25">
      <c r="A241" s="75">
        <v>39030</v>
      </c>
      <c r="B241" s="61" t="s">
        <v>34</v>
      </c>
      <c r="C241" s="62" t="s">
        <v>35</v>
      </c>
      <c r="D241" s="61" t="s">
        <v>47</v>
      </c>
      <c r="E241" s="77" t="s">
        <v>48</v>
      </c>
      <c r="F241" s="104">
        <v>17</v>
      </c>
      <c r="G241" s="157"/>
      <c r="H241" s="103">
        <v>8.86</v>
      </c>
      <c r="I241" s="160"/>
      <c r="J241" s="104">
        <v>92</v>
      </c>
      <c r="K241" s="161"/>
      <c r="L241" s="158"/>
      <c r="M241" s="163"/>
    </row>
    <row r="242" spans="1:13" ht="15.75" customHeight="1" x14ac:dyDescent="0.25">
      <c r="A242" s="81">
        <v>39469</v>
      </c>
      <c r="B242" s="58" t="s">
        <v>34</v>
      </c>
      <c r="C242" s="59" t="s">
        <v>35</v>
      </c>
      <c r="D242" s="58" t="s">
        <v>47</v>
      </c>
      <c r="E242" s="82" t="s">
        <v>48</v>
      </c>
      <c r="F242" s="104">
        <v>20</v>
      </c>
      <c r="G242" s="134">
        <f>GEOMEAN(F242:F245)</f>
        <v>11.725070185234509</v>
      </c>
      <c r="H242" s="103">
        <v>12.36</v>
      </c>
      <c r="I242" s="136">
        <f>GEOMEAN(H242:H245)</f>
        <v>21.001953091362509</v>
      </c>
      <c r="J242" s="104">
        <v>90.9</v>
      </c>
      <c r="K242" s="138">
        <f>GEOMEAN(J242:J245)</f>
        <v>97.734619005557178</v>
      </c>
      <c r="L242" s="140" t="s">
        <v>29</v>
      </c>
      <c r="M242" s="153" t="s">
        <v>31</v>
      </c>
    </row>
    <row r="243" spans="1:13" ht="15.75" customHeight="1" x14ac:dyDescent="0.25">
      <c r="A243" s="78">
        <v>39559</v>
      </c>
      <c r="B243" s="55" t="s">
        <v>34</v>
      </c>
      <c r="C243" s="56" t="s">
        <v>35</v>
      </c>
      <c r="D243" s="55" t="s">
        <v>47</v>
      </c>
      <c r="E243" s="83" t="s">
        <v>48</v>
      </c>
      <c r="F243" s="104">
        <v>2.5</v>
      </c>
      <c r="G243" s="135"/>
      <c r="H243" s="103">
        <v>24.1</v>
      </c>
      <c r="I243" s="137"/>
      <c r="J243" s="104">
        <v>101.9</v>
      </c>
      <c r="K243" s="139"/>
      <c r="L243" s="141"/>
      <c r="M243" s="154"/>
    </row>
    <row r="244" spans="1:13" ht="15.75" customHeight="1" x14ac:dyDescent="0.25">
      <c r="A244" s="78">
        <v>39657</v>
      </c>
      <c r="B244" s="55" t="s">
        <v>34</v>
      </c>
      <c r="C244" s="56" t="s">
        <v>35</v>
      </c>
      <c r="D244" s="55" t="s">
        <v>47</v>
      </c>
      <c r="E244" s="83" t="s">
        <v>48</v>
      </c>
      <c r="F244" s="104">
        <v>21</v>
      </c>
      <c r="G244" s="135"/>
      <c r="H244" s="103">
        <v>24.03</v>
      </c>
      <c r="I244" s="137"/>
      <c r="J244" s="104">
        <v>98.9</v>
      </c>
      <c r="K244" s="139"/>
      <c r="L244" s="141"/>
      <c r="M244" s="154"/>
    </row>
    <row r="245" spans="1:13" ht="15.75" customHeight="1" x14ac:dyDescent="0.25">
      <c r="A245" s="75">
        <v>39785</v>
      </c>
      <c r="B245" s="61" t="s">
        <v>34</v>
      </c>
      <c r="C245" s="62" t="s">
        <v>35</v>
      </c>
      <c r="D245" s="61" t="s">
        <v>47</v>
      </c>
      <c r="E245" s="77" t="s">
        <v>48</v>
      </c>
      <c r="F245" s="104">
        <v>18</v>
      </c>
      <c r="G245" s="135"/>
      <c r="H245" s="103">
        <v>27.18</v>
      </c>
      <c r="I245" s="137"/>
      <c r="J245" s="104">
        <v>99.6</v>
      </c>
      <c r="K245" s="139"/>
      <c r="L245" s="158"/>
      <c r="M245" s="163"/>
    </row>
    <row r="246" spans="1:13" ht="15.75" customHeight="1" x14ac:dyDescent="0.25">
      <c r="A246" s="81">
        <v>39932</v>
      </c>
      <c r="B246" s="58" t="s">
        <v>34</v>
      </c>
      <c r="C246" s="59" t="s">
        <v>35</v>
      </c>
      <c r="D246" s="58" t="s">
        <v>47</v>
      </c>
      <c r="E246" s="82" t="s">
        <v>48</v>
      </c>
      <c r="F246" s="104">
        <v>65</v>
      </c>
      <c r="G246" s="134">
        <f>GEOMEAN(F246:F247)</f>
        <v>48.373546489791302</v>
      </c>
      <c r="H246" s="103">
        <v>60.96</v>
      </c>
      <c r="I246" s="136">
        <f>GEOMEAN(H246:H247)</f>
        <v>64.17046049390639</v>
      </c>
      <c r="J246" s="104">
        <v>106.8</v>
      </c>
      <c r="K246" s="138">
        <f>GEOMEAN(J246:J247)</f>
        <v>107.59702598120452</v>
      </c>
      <c r="L246" s="141" t="s">
        <v>29</v>
      </c>
      <c r="M246" s="154" t="s">
        <v>31</v>
      </c>
    </row>
    <row r="247" spans="1:13" ht="15.75" customHeight="1" x14ac:dyDescent="0.25">
      <c r="A247" s="75">
        <v>40037</v>
      </c>
      <c r="B247" s="61" t="s">
        <v>34</v>
      </c>
      <c r="C247" s="62" t="s">
        <v>35</v>
      </c>
      <c r="D247" s="61" t="s">
        <v>47</v>
      </c>
      <c r="E247" s="77" t="s">
        <v>48</v>
      </c>
      <c r="F247" s="104">
        <v>36</v>
      </c>
      <c r="G247" s="135"/>
      <c r="H247" s="103">
        <v>67.55</v>
      </c>
      <c r="I247" s="137"/>
      <c r="J247" s="104">
        <v>108.4</v>
      </c>
      <c r="K247" s="139"/>
      <c r="L247" s="158"/>
      <c r="M247" s="163"/>
    </row>
    <row r="248" spans="1:13" ht="15.75" customHeight="1" x14ac:dyDescent="0.25">
      <c r="A248" s="78">
        <v>40254</v>
      </c>
      <c r="B248" s="58" t="s">
        <v>34</v>
      </c>
      <c r="C248" s="59" t="s">
        <v>35</v>
      </c>
      <c r="D248" s="58" t="s">
        <v>47</v>
      </c>
      <c r="E248" s="82" t="s">
        <v>48</v>
      </c>
      <c r="F248" s="104">
        <v>35</v>
      </c>
      <c r="G248" s="134">
        <f>GEOMEAN(F248:F251)</f>
        <v>21.964555682352369</v>
      </c>
      <c r="H248" s="103">
        <v>28.01</v>
      </c>
      <c r="I248" s="136">
        <f>GEOMEAN(H248:H251)</f>
        <v>34.580343257182257</v>
      </c>
      <c r="J248" s="104">
        <v>96.1</v>
      </c>
      <c r="K248" s="138">
        <f>GEOMEAN(J248:J251)</f>
        <v>101.15964701659345</v>
      </c>
      <c r="L248" s="140" t="s">
        <v>29</v>
      </c>
      <c r="M248" s="153" t="s">
        <v>31</v>
      </c>
    </row>
    <row r="249" spans="1:13" ht="15.75" customHeight="1" x14ac:dyDescent="0.25">
      <c r="A249" s="78">
        <v>40338</v>
      </c>
      <c r="B249" s="55" t="s">
        <v>34</v>
      </c>
      <c r="C249" s="56" t="s">
        <v>35</v>
      </c>
      <c r="D249" s="55" t="s">
        <v>47</v>
      </c>
      <c r="E249" s="83" t="s">
        <v>48</v>
      </c>
      <c r="F249" s="104">
        <v>38</v>
      </c>
      <c r="G249" s="135"/>
      <c r="H249" s="103">
        <v>33.869999999999997</v>
      </c>
      <c r="I249" s="137"/>
      <c r="J249" s="104">
        <v>112.1</v>
      </c>
      <c r="K249" s="139"/>
      <c r="L249" s="141"/>
      <c r="M249" s="154"/>
    </row>
    <row r="250" spans="1:13" ht="15.75" customHeight="1" x14ac:dyDescent="0.25">
      <c r="A250" s="78">
        <v>40422</v>
      </c>
      <c r="B250" s="55" t="s">
        <v>34</v>
      </c>
      <c r="C250" s="56" t="s">
        <v>35</v>
      </c>
      <c r="D250" s="55" t="s">
        <v>47</v>
      </c>
      <c r="E250" s="83" t="s">
        <v>48</v>
      </c>
      <c r="F250" s="104">
        <v>70</v>
      </c>
      <c r="G250" s="135"/>
      <c r="H250" s="103">
        <v>43.25</v>
      </c>
      <c r="I250" s="137"/>
      <c r="J250" s="104">
        <v>93.2</v>
      </c>
      <c r="K250" s="139"/>
      <c r="L250" s="141"/>
      <c r="M250" s="154"/>
    </row>
    <row r="251" spans="1:13" s="5" customFormat="1" ht="15.75" customHeight="1" x14ac:dyDescent="0.25">
      <c r="A251" s="78">
        <v>40499</v>
      </c>
      <c r="B251" s="61" t="s">
        <v>34</v>
      </c>
      <c r="C251" s="62" t="s">
        <v>35</v>
      </c>
      <c r="D251" s="61" t="s">
        <v>47</v>
      </c>
      <c r="E251" s="77" t="s">
        <v>48</v>
      </c>
      <c r="F251" s="104">
        <v>2.5</v>
      </c>
      <c r="G251" s="157"/>
      <c r="H251" s="103">
        <v>34.85</v>
      </c>
      <c r="I251" s="160"/>
      <c r="J251" s="104">
        <v>104.3</v>
      </c>
      <c r="K251" s="161"/>
      <c r="L251" s="158"/>
      <c r="M251" s="163"/>
    </row>
    <row r="252" spans="1:13" ht="15.75" customHeight="1" x14ac:dyDescent="0.25">
      <c r="A252" s="81">
        <v>40568</v>
      </c>
      <c r="B252" s="58" t="s">
        <v>34</v>
      </c>
      <c r="C252" s="59" t="s">
        <v>35</v>
      </c>
      <c r="D252" s="58" t="s">
        <v>47</v>
      </c>
      <c r="E252" s="82" t="s">
        <v>48</v>
      </c>
      <c r="F252" s="104">
        <v>24</v>
      </c>
      <c r="G252" s="134">
        <f>GEOMEAN(F252:F255)</f>
        <v>28.513057796837707</v>
      </c>
      <c r="H252" s="103">
        <v>18.329999999999998</v>
      </c>
      <c r="I252" s="136">
        <f>GEOMEAN(H252:H255)</f>
        <v>36.827560625889895</v>
      </c>
      <c r="J252" s="104">
        <v>170.1</v>
      </c>
      <c r="K252" s="138">
        <f>GEOMEAN(J252:J255)</f>
        <v>170.42141079944531</v>
      </c>
      <c r="L252" s="140" t="s">
        <v>29</v>
      </c>
      <c r="M252" s="153" t="s">
        <v>31</v>
      </c>
    </row>
    <row r="253" spans="1:13" ht="15.75" customHeight="1" x14ac:dyDescent="0.25">
      <c r="A253" s="78">
        <v>40667</v>
      </c>
      <c r="B253" s="55" t="s">
        <v>34</v>
      </c>
      <c r="C253" s="56" t="s">
        <v>35</v>
      </c>
      <c r="D253" s="55" t="s">
        <v>47</v>
      </c>
      <c r="E253" s="83" t="s">
        <v>48</v>
      </c>
      <c r="F253" s="104">
        <v>30</v>
      </c>
      <c r="G253" s="135"/>
      <c r="H253" s="103">
        <v>41.39</v>
      </c>
      <c r="I253" s="137"/>
      <c r="J253" s="104">
        <v>117</v>
      </c>
      <c r="K253" s="139"/>
      <c r="L253" s="141"/>
      <c r="M253" s="154"/>
    </row>
    <row r="254" spans="1:13" ht="15.75" customHeight="1" x14ac:dyDescent="0.25">
      <c r="A254" s="78">
        <v>40744</v>
      </c>
      <c r="B254" s="55" t="s">
        <v>34</v>
      </c>
      <c r="C254" s="56" t="s">
        <v>35</v>
      </c>
      <c r="D254" s="55" t="s">
        <v>47</v>
      </c>
      <c r="E254" s="83" t="s">
        <v>48</v>
      </c>
      <c r="F254" s="104">
        <v>34</v>
      </c>
      <c r="G254" s="135"/>
      <c r="H254" s="103">
        <v>135.83000000000001</v>
      </c>
      <c r="I254" s="137"/>
      <c r="J254" s="104">
        <v>179.9</v>
      </c>
      <c r="K254" s="139"/>
      <c r="L254" s="141"/>
      <c r="M254" s="154"/>
    </row>
    <row r="255" spans="1:13" ht="15.75" customHeight="1" x14ac:dyDescent="0.25">
      <c r="A255" s="75">
        <v>40854</v>
      </c>
      <c r="B255" s="61" t="s">
        <v>34</v>
      </c>
      <c r="C255" s="62" t="s">
        <v>35</v>
      </c>
      <c r="D255" s="61" t="s">
        <v>47</v>
      </c>
      <c r="E255" s="77" t="s">
        <v>48</v>
      </c>
      <c r="F255" s="104">
        <v>27</v>
      </c>
      <c r="G255" s="157"/>
      <c r="H255" s="103">
        <v>17.850000000000001</v>
      </c>
      <c r="I255" s="160"/>
      <c r="J255" s="104">
        <v>235.6</v>
      </c>
      <c r="K255" s="161"/>
      <c r="L255" s="158"/>
      <c r="M255" s="163"/>
    </row>
    <row r="256" spans="1:13" ht="15.75" customHeight="1" x14ac:dyDescent="0.25">
      <c r="A256" s="81">
        <v>40948</v>
      </c>
      <c r="B256" s="55" t="s">
        <v>34</v>
      </c>
      <c r="C256" s="56" t="s">
        <v>35</v>
      </c>
      <c r="D256" s="55" t="s">
        <v>47</v>
      </c>
      <c r="E256" s="83" t="s">
        <v>48</v>
      </c>
      <c r="F256" s="104">
        <v>34</v>
      </c>
      <c r="G256" s="134">
        <f>GEOMEAN(F256:F259)</f>
        <v>34.774595735636588</v>
      </c>
      <c r="H256" s="103">
        <v>19.36</v>
      </c>
      <c r="I256" s="136">
        <f>GEOMEAN(H256:H259)</f>
        <v>28.91959756747389</v>
      </c>
      <c r="J256" s="104">
        <v>117.3</v>
      </c>
      <c r="K256" s="138">
        <f>GEOMEAN(J256:J259)</f>
        <v>105.55083698655959</v>
      </c>
      <c r="L256" s="140" t="s">
        <v>29</v>
      </c>
      <c r="M256" s="153" t="s">
        <v>31</v>
      </c>
    </row>
    <row r="257" spans="1:13" ht="15.75" customHeight="1" x14ac:dyDescent="0.25">
      <c r="A257" s="78">
        <v>41001</v>
      </c>
      <c r="B257" s="55" t="s">
        <v>34</v>
      </c>
      <c r="C257" s="56" t="s">
        <v>35</v>
      </c>
      <c r="D257" s="55" t="s">
        <v>47</v>
      </c>
      <c r="E257" s="83" t="s">
        <v>48</v>
      </c>
      <c r="F257" s="104">
        <v>17</v>
      </c>
      <c r="G257" s="135"/>
      <c r="H257" s="103">
        <v>27.39</v>
      </c>
      <c r="I257" s="137"/>
      <c r="J257" s="104">
        <v>112</v>
      </c>
      <c r="K257" s="139"/>
      <c r="L257" s="141"/>
      <c r="M257" s="154"/>
    </row>
    <row r="258" spans="1:13" ht="15.75" customHeight="1" x14ac:dyDescent="0.25">
      <c r="A258" s="78">
        <v>41120</v>
      </c>
      <c r="B258" s="55" t="s">
        <v>34</v>
      </c>
      <c r="C258" s="56" t="s">
        <v>35</v>
      </c>
      <c r="D258" s="55" t="s">
        <v>47</v>
      </c>
      <c r="E258" s="83" t="s">
        <v>48</v>
      </c>
      <c r="F258" s="104">
        <v>110</v>
      </c>
      <c r="G258" s="135"/>
      <c r="H258" s="103">
        <v>52.7</v>
      </c>
      <c r="I258" s="137"/>
      <c r="J258" s="104">
        <v>97.4</v>
      </c>
      <c r="K258" s="139"/>
      <c r="L258" s="141"/>
      <c r="M258" s="154"/>
    </row>
    <row r="259" spans="1:13" ht="15.75" customHeight="1" x14ac:dyDescent="0.25">
      <c r="A259" s="75">
        <v>41198</v>
      </c>
      <c r="B259" s="55" t="s">
        <v>34</v>
      </c>
      <c r="C259" s="56" t="s">
        <v>35</v>
      </c>
      <c r="D259" s="55" t="s">
        <v>47</v>
      </c>
      <c r="E259" s="83" t="s">
        <v>48</v>
      </c>
      <c r="F259" s="104">
        <v>23</v>
      </c>
      <c r="G259" s="135"/>
      <c r="H259" s="103">
        <v>25.030007538461536</v>
      </c>
      <c r="I259" s="137"/>
      <c r="J259" s="104">
        <v>97</v>
      </c>
      <c r="K259" s="139"/>
      <c r="L259" s="141"/>
      <c r="M259" s="154"/>
    </row>
    <row r="260" spans="1:13" ht="15.75" customHeight="1" x14ac:dyDescent="0.25">
      <c r="A260" s="78">
        <v>42305</v>
      </c>
      <c r="B260" s="79" t="s">
        <v>34</v>
      </c>
      <c r="C260" s="89" t="s">
        <v>35</v>
      </c>
      <c r="D260" s="79" t="s">
        <v>47</v>
      </c>
      <c r="E260" s="80" t="s">
        <v>48</v>
      </c>
      <c r="F260" s="104">
        <v>20</v>
      </c>
      <c r="G260" s="102">
        <v>20</v>
      </c>
      <c r="H260" s="103">
        <v>25.742887499999991</v>
      </c>
      <c r="I260" s="120">
        <v>25.742887499999991</v>
      </c>
      <c r="J260" s="104">
        <v>102</v>
      </c>
      <c r="K260" s="123">
        <v>102</v>
      </c>
      <c r="L260" s="98" t="s">
        <v>29</v>
      </c>
      <c r="M260" s="71" t="s">
        <v>31</v>
      </c>
    </row>
    <row r="261" spans="1:13" ht="15.75" customHeight="1" x14ac:dyDescent="0.25">
      <c r="A261" s="81">
        <v>42438</v>
      </c>
      <c r="B261" s="58" t="s">
        <v>34</v>
      </c>
      <c r="C261" s="59" t="s">
        <v>35</v>
      </c>
      <c r="D261" s="58" t="s">
        <v>47</v>
      </c>
      <c r="E261" s="82" t="s">
        <v>48</v>
      </c>
      <c r="F261" s="104">
        <v>35.4</v>
      </c>
      <c r="G261" s="134">
        <f>GEOMEAN(F261:F264)</f>
        <v>25.892115993914242</v>
      </c>
      <c r="H261" s="103">
        <v>28.008261600000001</v>
      </c>
      <c r="I261" s="136">
        <f>GEOMEAN(H261:H264)</f>
        <v>6.3044295448379204</v>
      </c>
      <c r="J261" s="104">
        <v>121.9</v>
      </c>
      <c r="K261" s="138">
        <f>GEOMEAN(J261:J264)</f>
        <v>106.0752213787493</v>
      </c>
      <c r="L261" s="140" t="s">
        <v>28</v>
      </c>
      <c r="M261" s="149" t="s">
        <v>32</v>
      </c>
    </row>
    <row r="262" spans="1:13" ht="15.75" customHeight="1" x14ac:dyDescent="0.25">
      <c r="A262" s="78">
        <v>42496</v>
      </c>
      <c r="B262" s="55" t="s">
        <v>34</v>
      </c>
      <c r="C262" s="56" t="s">
        <v>35</v>
      </c>
      <c r="D262" s="55" t="s">
        <v>47</v>
      </c>
      <c r="E262" s="83" t="s">
        <v>48</v>
      </c>
      <c r="F262" s="104">
        <v>24</v>
      </c>
      <c r="G262" s="135"/>
      <c r="H262" s="103">
        <v>1.4416017000000001</v>
      </c>
      <c r="I262" s="137"/>
      <c r="J262" s="104">
        <v>112.5</v>
      </c>
      <c r="K262" s="139"/>
      <c r="L262" s="141"/>
      <c r="M262" s="150"/>
    </row>
    <row r="263" spans="1:13" ht="15.75" customHeight="1" x14ac:dyDescent="0.25">
      <c r="A263" s="78">
        <v>42578</v>
      </c>
      <c r="B263" s="55" t="s">
        <v>34</v>
      </c>
      <c r="C263" s="56" t="s">
        <v>35</v>
      </c>
      <c r="D263" s="55" t="s">
        <v>47</v>
      </c>
      <c r="E263" s="83" t="s">
        <v>48</v>
      </c>
      <c r="F263" s="104">
        <v>23</v>
      </c>
      <c r="G263" s="135"/>
      <c r="H263" s="103">
        <v>1.0297154999999996</v>
      </c>
      <c r="I263" s="137"/>
      <c r="J263" s="104">
        <v>85.8</v>
      </c>
      <c r="K263" s="139"/>
      <c r="L263" s="141"/>
      <c r="M263" s="150"/>
    </row>
    <row r="264" spans="1:13" ht="15.75" customHeight="1" x14ac:dyDescent="0.25">
      <c r="A264" s="75">
        <v>42667</v>
      </c>
      <c r="B264" s="61" t="s">
        <v>34</v>
      </c>
      <c r="C264" s="62" t="s">
        <v>35</v>
      </c>
      <c r="D264" s="61" t="s">
        <v>47</v>
      </c>
      <c r="E264" s="77" t="s">
        <v>48</v>
      </c>
      <c r="F264" s="104">
        <v>23</v>
      </c>
      <c r="G264" s="135"/>
      <c r="H264" s="103">
        <v>37.995703720930237</v>
      </c>
      <c r="I264" s="137"/>
      <c r="J264" s="104">
        <v>107.6</v>
      </c>
      <c r="K264" s="139"/>
      <c r="L264" s="158"/>
      <c r="M264" s="190"/>
    </row>
    <row r="265" spans="1:13" ht="15.75" customHeight="1" x14ac:dyDescent="0.25">
      <c r="A265" s="81">
        <v>42744</v>
      </c>
      <c r="B265" s="55" t="s">
        <v>34</v>
      </c>
      <c r="C265" s="56" t="s">
        <v>35</v>
      </c>
      <c r="D265" s="55" t="s">
        <v>47</v>
      </c>
      <c r="E265" s="83" t="s">
        <v>48</v>
      </c>
      <c r="F265" s="104">
        <v>35</v>
      </c>
      <c r="G265" s="134">
        <f>GEOMEAN(F265:F268)</f>
        <v>45.628085525777834</v>
      </c>
      <c r="H265" s="103">
        <v>13.386301499999997</v>
      </c>
      <c r="I265" s="136">
        <f>GEOMEAN(H265:H268)</f>
        <v>26.411034150773762</v>
      </c>
      <c r="J265" s="104">
        <v>84</v>
      </c>
      <c r="K265" s="138">
        <f>GEOMEAN(J265:J268)</f>
        <v>104.92259035682065</v>
      </c>
      <c r="L265" s="140" t="s">
        <v>29</v>
      </c>
      <c r="M265" s="173" t="s">
        <v>30</v>
      </c>
    </row>
    <row r="266" spans="1:13" ht="15.75" customHeight="1" x14ac:dyDescent="0.25">
      <c r="A266" s="78">
        <v>42851</v>
      </c>
      <c r="B266" s="55" t="s">
        <v>34</v>
      </c>
      <c r="C266" s="56" t="s">
        <v>35</v>
      </c>
      <c r="D266" s="55" t="s">
        <v>47</v>
      </c>
      <c r="E266" s="83" t="s">
        <v>48</v>
      </c>
      <c r="F266" s="104">
        <v>90</v>
      </c>
      <c r="G266" s="135"/>
      <c r="H266" s="103">
        <v>25.536944399999996</v>
      </c>
      <c r="I266" s="137"/>
      <c r="J266" s="104">
        <v>98.3</v>
      </c>
      <c r="K266" s="139"/>
      <c r="L266" s="141"/>
      <c r="M266" s="174"/>
    </row>
    <row r="267" spans="1:13" ht="15.75" customHeight="1" x14ac:dyDescent="0.25">
      <c r="A267" s="78">
        <v>42922</v>
      </c>
      <c r="B267" s="55" t="s">
        <v>34</v>
      </c>
      <c r="C267" s="56" t="s">
        <v>35</v>
      </c>
      <c r="D267" s="55" t="s">
        <v>47</v>
      </c>
      <c r="E267" s="83" t="s">
        <v>48</v>
      </c>
      <c r="F267" s="104">
        <v>43</v>
      </c>
      <c r="G267" s="135"/>
      <c r="H267" s="103">
        <v>53.995165714285733</v>
      </c>
      <c r="I267" s="137"/>
      <c r="J267" s="104">
        <v>151</v>
      </c>
      <c r="K267" s="139"/>
      <c r="L267" s="141"/>
      <c r="M267" s="174"/>
    </row>
    <row r="268" spans="1:13" ht="15.75" customHeight="1" x14ac:dyDescent="0.25">
      <c r="A268" s="78">
        <v>43005</v>
      </c>
      <c r="B268" s="55" t="s">
        <v>34</v>
      </c>
      <c r="C268" s="56" t="s">
        <v>35</v>
      </c>
      <c r="D268" s="55" t="s">
        <v>47</v>
      </c>
      <c r="E268" s="83" t="s">
        <v>48</v>
      </c>
      <c r="F268" s="104">
        <v>32</v>
      </c>
      <c r="G268" s="135"/>
      <c r="H268" s="103">
        <v>26.360716799999999</v>
      </c>
      <c r="I268" s="137"/>
      <c r="J268" s="104">
        <v>97.2</v>
      </c>
      <c r="K268" s="139"/>
      <c r="L268" s="141"/>
      <c r="M268" s="174"/>
    </row>
    <row r="269" spans="1:13" ht="15.75" customHeight="1" x14ac:dyDescent="0.25">
      <c r="A269" s="81">
        <v>43152</v>
      </c>
      <c r="B269" s="58" t="s">
        <v>34</v>
      </c>
      <c r="C269" s="59" t="s">
        <v>35</v>
      </c>
      <c r="D269" s="58" t="s">
        <v>47</v>
      </c>
      <c r="E269" s="82" t="s">
        <v>48</v>
      </c>
      <c r="F269" s="104">
        <v>31</v>
      </c>
      <c r="G269" s="134">
        <f>GEOMEAN(F269:F272)</f>
        <v>29.750914967886043</v>
      </c>
      <c r="H269" s="103">
        <v>35.548868206500003</v>
      </c>
      <c r="I269" s="136">
        <f>GEOMEAN(H269:H272)</f>
        <v>33.37795477895466</v>
      </c>
      <c r="J269" s="104">
        <v>72.699999999999989</v>
      </c>
      <c r="K269" s="138">
        <f>GEOMEAN(J269:J272)</f>
        <v>86.687467367425853</v>
      </c>
      <c r="L269" s="140" t="s">
        <v>29</v>
      </c>
      <c r="M269" s="153" t="s">
        <v>31</v>
      </c>
    </row>
    <row r="270" spans="1:13" ht="15.75" customHeight="1" x14ac:dyDescent="0.25">
      <c r="A270" s="78">
        <v>43213</v>
      </c>
      <c r="B270" s="55" t="s">
        <v>34</v>
      </c>
      <c r="C270" s="56" t="s">
        <v>35</v>
      </c>
      <c r="D270" s="55" t="s">
        <v>47</v>
      </c>
      <c r="E270" s="83" t="s">
        <v>48</v>
      </c>
      <c r="F270" s="104">
        <v>26</v>
      </c>
      <c r="G270" s="135"/>
      <c r="H270" s="103">
        <v>24.850124161500013</v>
      </c>
      <c r="I270" s="137"/>
      <c r="J270" s="104">
        <v>92.050000000000011</v>
      </c>
      <c r="K270" s="139"/>
      <c r="L270" s="141"/>
      <c r="M270" s="154"/>
    </row>
    <row r="271" spans="1:13" ht="15.75" customHeight="1" x14ac:dyDescent="0.25">
      <c r="A271" s="78">
        <v>43314</v>
      </c>
      <c r="B271" s="55" t="s">
        <v>34</v>
      </c>
      <c r="C271" s="56" t="s">
        <v>35</v>
      </c>
      <c r="D271" s="55" t="s">
        <v>47</v>
      </c>
      <c r="E271" s="83" t="s">
        <v>48</v>
      </c>
      <c r="F271" s="104">
        <v>36</v>
      </c>
      <c r="G271" s="135"/>
      <c r="H271" s="103">
        <v>86.41</v>
      </c>
      <c r="I271" s="137"/>
      <c r="J271" s="104">
        <v>93.45</v>
      </c>
      <c r="K271" s="139"/>
      <c r="L271" s="141"/>
      <c r="M271" s="154"/>
    </row>
    <row r="272" spans="1:13" ht="15.75" customHeight="1" x14ac:dyDescent="0.25">
      <c r="A272" s="78">
        <v>43424</v>
      </c>
      <c r="B272" s="55" t="s">
        <v>34</v>
      </c>
      <c r="C272" s="56" t="s">
        <v>35</v>
      </c>
      <c r="D272" s="55" t="s">
        <v>47</v>
      </c>
      <c r="E272" s="83" t="s">
        <v>48</v>
      </c>
      <c r="F272" s="104">
        <v>27</v>
      </c>
      <c r="G272" s="135"/>
      <c r="H272" s="103">
        <v>16.260000000000002</v>
      </c>
      <c r="I272" s="137"/>
      <c r="J272" s="104">
        <v>90.3</v>
      </c>
      <c r="K272" s="139"/>
      <c r="L272" s="141"/>
      <c r="M272" s="154"/>
    </row>
    <row r="273" spans="1:13" ht="15.75" customHeight="1" x14ac:dyDescent="0.25">
      <c r="A273" s="81">
        <v>43515</v>
      </c>
      <c r="B273" s="58" t="s">
        <v>34</v>
      </c>
      <c r="C273" s="59" t="s">
        <v>35</v>
      </c>
      <c r="D273" s="58" t="s">
        <v>47</v>
      </c>
      <c r="E273" s="82" t="s">
        <v>48</v>
      </c>
      <c r="F273" s="104">
        <v>39.5</v>
      </c>
      <c r="G273" s="134">
        <f>GEOMEAN(F273:F276)</f>
        <v>33.41333006252939</v>
      </c>
      <c r="H273" s="103">
        <v>26.64</v>
      </c>
      <c r="I273" s="136">
        <f>GEOMEAN(H273:H276)</f>
        <v>34.430797590077283</v>
      </c>
      <c r="J273" s="104">
        <v>79.400000000000006</v>
      </c>
      <c r="K273" s="138">
        <f>GEOMEAN(J273:J276)</f>
        <v>85.272045943724763</v>
      </c>
      <c r="L273" s="140" t="s">
        <v>29</v>
      </c>
      <c r="M273" s="153" t="s">
        <v>31</v>
      </c>
    </row>
    <row r="274" spans="1:13" ht="15.75" customHeight="1" x14ac:dyDescent="0.25">
      <c r="A274" s="78">
        <v>43595</v>
      </c>
      <c r="B274" s="55" t="s">
        <v>34</v>
      </c>
      <c r="C274" s="56" t="s">
        <v>35</v>
      </c>
      <c r="D274" s="55" t="s">
        <v>47</v>
      </c>
      <c r="E274" s="83" t="s">
        <v>48</v>
      </c>
      <c r="F274" s="104">
        <v>28</v>
      </c>
      <c r="G274" s="135"/>
      <c r="H274" s="103">
        <v>28.08</v>
      </c>
      <c r="I274" s="137"/>
      <c r="J274" s="104">
        <v>78.650000000000006</v>
      </c>
      <c r="K274" s="139"/>
      <c r="L274" s="141"/>
      <c r="M274" s="154"/>
    </row>
    <row r="275" spans="1:13" ht="15.75" customHeight="1" x14ac:dyDescent="0.25">
      <c r="A275" s="78">
        <v>43675</v>
      </c>
      <c r="B275" s="55" t="s">
        <v>34</v>
      </c>
      <c r="C275" s="56" t="s">
        <v>35</v>
      </c>
      <c r="D275" s="55" t="s">
        <v>47</v>
      </c>
      <c r="E275" s="83" t="s">
        <v>48</v>
      </c>
      <c r="F275" s="104">
        <v>46</v>
      </c>
      <c r="G275" s="135"/>
      <c r="H275" s="103">
        <v>73.265673683812508</v>
      </c>
      <c r="I275" s="137"/>
      <c r="J275" s="104">
        <v>90.6</v>
      </c>
      <c r="K275" s="139"/>
      <c r="L275" s="141"/>
      <c r="M275" s="154"/>
    </row>
    <row r="276" spans="1:13" ht="15.75" customHeight="1" x14ac:dyDescent="0.25">
      <c r="A276" s="78">
        <v>43784</v>
      </c>
      <c r="B276" s="55" t="s">
        <v>34</v>
      </c>
      <c r="C276" s="56" t="s">
        <v>35</v>
      </c>
      <c r="D276" s="55" t="s">
        <v>47</v>
      </c>
      <c r="E276" s="83" t="s">
        <v>48</v>
      </c>
      <c r="F276" s="104">
        <v>24.5</v>
      </c>
      <c r="G276" s="135"/>
      <c r="H276" s="103">
        <v>25.642269585428579</v>
      </c>
      <c r="I276" s="137"/>
      <c r="J276" s="104">
        <v>93.449999999999989</v>
      </c>
      <c r="K276" s="139"/>
      <c r="L276" s="141"/>
      <c r="M276" s="154"/>
    </row>
    <row r="277" spans="1:13" ht="15.75" customHeight="1" x14ac:dyDescent="0.25">
      <c r="A277" s="81">
        <v>43879</v>
      </c>
      <c r="B277" s="58" t="s">
        <v>34</v>
      </c>
      <c r="C277" s="59" t="s">
        <v>35</v>
      </c>
      <c r="D277" s="58" t="s">
        <v>47</v>
      </c>
      <c r="E277" s="82" t="s">
        <v>48</v>
      </c>
      <c r="F277" s="104">
        <v>30</v>
      </c>
      <c r="G277" s="134">
        <f>GEOMEAN(F277:F280)</f>
        <v>32.093423999414171</v>
      </c>
      <c r="H277" s="103">
        <v>33.270000000000003</v>
      </c>
      <c r="I277" s="136">
        <f>GEOMEAN(H277:H280)</f>
        <v>38.173261133796153</v>
      </c>
      <c r="J277" s="104">
        <v>93.2</v>
      </c>
      <c r="K277" s="138">
        <f>GEOMEAN(J277:J280)</f>
        <v>98.499340099312334</v>
      </c>
      <c r="L277" s="140" t="s">
        <v>29</v>
      </c>
      <c r="M277" s="153" t="s">
        <v>31</v>
      </c>
    </row>
    <row r="278" spans="1:13" ht="15.75" customHeight="1" x14ac:dyDescent="0.25">
      <c r="A278" s="78">
        <v>44005</v>
      </c>
      <c r="B278" s="55" t="s">
        <v>34</v>
      </c>
      <c r="C278" s="56" t="s">
        <v>35</v>
      </c>
      <c r="D278" s="55" t="s">
        <v>47</v>
      </c>
      <c r="E278" s="83" t="s">
        <v>48</v>
      </c>
      <c r="F278" s="104">
        <v>34.5</v>
      </c>
      <c r="G278" s="135"/>
      <c r="H278" s="103">
        <v>42.986331643749999</v>
      </c>
      <c r="I278" s="137"/>
      <c r="J278" s="104">
        <v>104.1</v>
      </c>
      <c r="K278" s="139"/>
      <c r="L278" s="141"/>
      <c r="M278" s="154"/>
    </row>
    <row r="279" spans="1:13" ht="15.75" customHeight="1" x14ac:dyDescent="0.25">
      <c r="A279" s="78">
        <v>44069</v>
      </c>
      <c r="B279" s="55" t="s">
        <v>34</v>
      </c>
      <c r="C279" s="56" t="s">
        <v>35</v>
      </c>
      <c r="D279" s="55" t="s">
        <v>47</v>
      </c>
      <c r="E279" s="83" t="s">
        <v>48</v>
      </c>
      <c r="F279" s="104">
        <v>41</v>
      </c>
      <c r="G279" s="135"/>
      <c r="H279" s="103">
        <v>60.172763872650023</v>
      </c>
      <c r="I279" s="137"/>
      <c r="J279" s="104" t="s">
        <v>9</v>
      </c>
      <c r="K279" s="139"/>
      <c r="L279" s="141"/>
      <c r="M279" s="154"/>
    </row>
    <row r="280" spans="1:13" ht="15.75" customHeight="1" x14ac:dyDescent="0.25">
      <c r="A280" s="78">
        <v>43780</v>
      </c>
      <c r="B280" s="55" t="s">
        <v>34</v>
      </c>
      <c r="C280" s="56" t="s">
        <v>35</v>
      </c>
      <c r="D280" s="55" t="s">
        <v>47</v>
      </c>
      <c r="E280" s="83" t="s">
        <v>48</v>
      </c>
      <c r="F280" s="92">
        <v>25</v>
      </c>
      <c r="G280" s="135"/>
      <c r="H280" s="96">
        <v>24.674815097625</v>
      </c>
      <c r="I280" s="137"/>
      <c r="J280" s="92" t="s">
        <v>9</v>
      </c>
      <c r="K280" s="139"/>
      <c r="L280" s="141"/>
      <c r="M280" s="154"/>
    </row>
    <row r="281" spans="1:13" ht="15.75" customHeight="1" x14ac:dyDescent="0.25">
      <c r="A281" s="81">
        <v>44214.416666666664</v>
      </c>
      <c r="B281" s="58" t="s">
        <v>34</v>
      </c>
      <c r="C281" s="59" t="s">
        <v>35</v>
      </c>
      <c r="D281" s="58" t="s">
        <v>47</v>
      </c>
      <c r="E281" s="82" t="s">
        <v>48</v>
      </c>
      <c r="F281" s="104">
        <v>14</v>
      </c>
      <c r="G281" s="134">
        <f>GEOMEAN(F281:F284)</f>
        <v>21.749705291480357</v>
      </c>
      <c r="H281" s="103">
        <v>7.9274720571428592</v>
      </c>
      <c r="I281" s="136">
        <f>GEOMEAN(H281:H284)</f>
        <v>15.629882010434978</v>
      </c>
      <c r="J281" s="104">
        <v>99.3</v>
      </c>
      <c r="K281" s="138">
        <f>GEOMEAN(J281:J284)</f>
        <v>106.53902239371259</v>
      </c>
      <c r="L281" s="140" t="s">
        <v>29</v>
      </c>
      <c r="M281" s="153" t="s">
        <v>31</v>
      </c>
    </row>
    <row r="282" spans="1:13" ht="15.75" customHeight="1" x14ac:dyDescent="0.25">
      <c r="A282" s="78">
        <v>44320.416666666664</v>
      </c>
      <c r="B282" s="55" t="s">
        <v>34</v>
      </c>
      <c r="C282" s="56" t="s">
        <v>35</v>
      </c>
      <c r="D282" s="55" t="s">
        <v>47</v>
      </c>
      <c r="E282" s="83" t="s">
        <v>48</v>
      </c>
      <c r="F282" s="104">
        <v>16</v>
      </c>
      <c r="G282" s="135"/>
      <c r="H282" s="103">
        <v>16.391389591836742</v>
      </c>
      <c r="I282" s="137"/>
      <c r="J282" s="104">
        <v>110.1</v>
      </c>
      <c r="K282" s="139"/>
      <c r="L282" s="141"/>
      <c r="M282" s="154"/>
    </row>
    <row r="283" spans="1:13" ht="15.75" customHeight="1" x14ac:dyDescent="0.25">
      <c r="A283" s="78">
        <v>44455.416666666664</v>
      </c>
      <c r="B283" s="55" t="s">
        <v>34</v>
      </c>
      <c r="C283" s="56" t="s">
        <v>35</v>
      </c>
      <c r="D283" s="55" t="s">
        <v>47</v>
      </c>
      <c r="E283" s="83" t="s">
        <v>48</v>
      </c>
      <c r="F283" s="104">
        <v>37</v>
      </c>
      <c r="G283" s="135"/>
      <c r="H283" s="103">
        <v>24.73609702040817</v>
      </c>
      <c r="I283" s="137"/>
      <c r="J283" s="104">
        <v>124.7</v>
      </c>
      <c r="K283" s="139"/>
      <c r="L283" s="141"/>
      <c r="M283" s="154"/>
    </row>
    <row r="284" spans="1:13" ht="15.75" customHeight="1" thickBot="1" x14ac:dyDescent="0.3">
      <c r="A284" s="116">
        <v>44509.416666666664</v>
      </c>
      <c r="B284" s="63" t="s">
        <v>34</v>
      </c>
      <c r="C284" s="64" t="s">
        <v>35</v>
      </c>
      <c r="D284" s="63" t="s">
        <v>47</v>
      </c>
      <c r="E284" s="84" t="s">
        <v>48</v>
      </c>
      <c r="F284" s="107">
        <v>27</v>
      </c>
      <c r="G284" s="166"/>
      <c r="H284" s="106">
        <v>18.566974028571433</v>
      </c>
      <c r="I284" s="167"/>
      <c r="J284" s="107">
        <v>94.5</v>
      </c>
      <c r="K284" s="168"/>
      <c r="L284" s="169"/>
      <c r="M284" s="172"/>
    </row>
    <row r="285" spans="1:13" ht="15.75" customHeight="1" x14ac:dyDescent="0.25">
      <c r="A285" s="87">
        <v>38320</v>
      </c>
      <c r="B285" s="76" t="s">
        <v>49</v>
      </c>
      <c r="C285" s="90" t="s">
        <v>50</v>
      </c>
      <c r="D285" s="76" t="s">
        <v>51</v>
      </c>
      <c r="E285" s="86" t="s">
        <v>52</v>
      </c>
      <c r="F285" s="111">
        <v>9</v>
      </c>
      <c r="G285" s="109">
        <f>AVERAGE(F285)</f>
        <v>9</v>
      </c>
      <c r="H285" s="110">
        <v>5.26</v>
      </c>
      <c r="I285" s="121">
        <f>AVERAGE(H285)</f>
        <v>5.26</v>
      </c>
      <c r="J285" s="111">
        <v>106</v>
      </c>
      <c r="K285" s="124">
        <f>AVERAGE(J285)</f>
        <v>106</v>
      </c>
      <c r="L285" s="112" t="s">
        <v>28</v>
      </c>
      <c r="M285" s="72"/>
    </row>
    <row r="286" spans="1:13" ht="15.75" customHeight="1" x14ac:dyDescent="0.25">
      <c r="A286" s="81">
        <v>38386</v>
      </c>
      <c r="B286" s="58" t="s">
        <v>49</v>
      </c>
      <c r="C286" s="59" t="s">
        <v>50</v>
      </c>
      <c r="D286" s="58" t="s">
        <v>51</v>
      </c>
      <c r="E286" s="82" t="s">
        <v>52</v>
      </c>
      <c r="F286" s="104">
        <v>2.5</v>
      </c>
      <c r="G286" s="164">
        <f>GEOMEAN(F286:F288)</f>
        <v>8.1932127060064577</v>
      </c>
      <c r="H286" s="103">
        <v>3.89</v>
      </c>
      <c r="I286" s="165">
        <f>GEOMEAN(H286:H288)</f>
        <v>3.7902578939572078</v>
      </c>
      <c r="J286" s="104">
        <v>92</v>
      </c>
      <c r="K286" s="144">
        <f>GEOMEAN(J286:J288)</f>
        <v>94.634011968975557</v>
      </c>
      <c r="L286" s="140" t="s">
        <v>28</v>
      </c>
      <c r="M286" s="153" t="s">
        <v>31</v>
      </c>
    </row>
    <row r="287" spans="1:13" ht="15.75" customHeight="1" x14ac:dyDescent="0.25">
      <c r="A287" s="78">
        <v>38481</v>
      </c>
      <c r="B287" s="55" t="s">
        <v>49</v>
      </c>
      <c r="C287" s="56" t="s">
        <v>50</v>
      </c>
      <c r="D287" s="55" t="s">
        <v>51</v>
      </c>
      <c r="E287" s="83" t="s">
        <v>52</v>
      </c>
      <c r="F287" s="104">
        <v>22</v>
      </c>
      <c r="G287" s="164"/>
      <c r="H287" s="103">
        <v>4.53</v>
      </c>
      <c r="I287" s="165"/>
      <c r="J287" s="104">
        <v>98</v>
      </c>
      <c r="K287" s="144"/>
      <c r="L287" s="141"/>
      <c r="M287" s="154"/>
    </row>
    <row r="288" spans="1:13" ht="15.75" customHeight="1" x14ac:dyDescent="0.25">
      <c r="A288" s="75">
        <v>38583</v>
      </c>
      <c r="B288" s="61" t="s">
        <v>49</v>
      </c>
      <c r="C288" s="62" t="s">
        <v>50</v>
      </c>
      <c r="D288" s="61" t="s">
        <v>51</v>
      </c>
      <c r="E288" s="77" t="s">
        <v>52</v>
      </c>
      <c r="F288" s="104">
        <v>10</v>
      </c>
      <c r="G288" s="164"/>
      <c r="H288" s="103">
        <v>3.09</v>
      </c>
      <c r="I288" s="165"/>
      <c r="J288" s="104">
        <v>94</v>
      </c>
      <c r="K288" s="144"/>
      <c r="L288" s="158"/>
      <c r="M288" s="163"/>
    </row>
    <row r="289" spans="1:13" ht="15.75" customHeight="1" x14ac:dyDescent="0.25">
      <c r="A289" s="81">
        <v>38789</v>
      </c>
      <c r="B289" s="58" t="s">
        <v>49</v>
      </c>
      <c r="C289" s="59" t="s">
        <v>50</v>
      </c>
      <c r="D289" s="58" t="s">
        <v>51</v>
      </c>
      <c r="E289" s="82" t="s">
        <v>52</v>
      </c>
      <c r="F289" s="104">
        <v>13</v>
      </c>
      <c r="G289" s="164">
        <f>GEOMEAN(F289:F292)</f>
        <v>6.9551093801457426</v>
      </c>
      <c r="H289" s="103">
        <v>2.4700000000000002</v>
      </c>
      <c r="I289" s="165">
        <f>GEOMEAN(H289:H292)</f>
        <v>2.4610750610925165</v>
      </c>
      <c r="J289" s="104">
        <v>104</v>
      </c>
      <c r="K289" s="144">
        <f>GEOMEAN(J289:J292)</f>
        <v>95.936714068037773</v>
      </c>
      <c r="L289" s="140" t="s">
        <v>38</v>
      </c>
      <c r="M289" s="149" t="s">
        <v>32</v>
      </c>
    </row>
    <row r="290" spans="1:13" ht="15.75" customHeight="1" x14ac:dyDescent="0.25">
      <c r="A290" s="78">
        <v>38845</v>
      </c>
      <c r="B290" s="55" t="s">
        <v>49</v>
      </c>
      <c r="C290" s="56" t="s">
        <v>50</v>
      </c>
      <c r="D290" s="55" t="s">
        <v>51</v>
      </c>
      <c r="E290" s="83" t="s">
        <v>52</v>
      </c>
      <c r="F290" s="104">
        <v>9</v>
      </c>
      <c r="G290" s="164"/>
      <c r="H290" s="103">
        <v>1.03</v>
      </c>
      <c r="I290" s="165"/>
      <c r="J290" s="104">
        <v>104</v>
      </c>
      <c r="K290" s="144"/>
      <c r="L290" s="141"/>
      <c r="M290" s="150"/>
    </row>
    <row r="291" spans="1:13" ht="15.75" customHeight="1" x14ac:dyDescent="0.25">
      <c r="A291" s="78">
        <v>38947</v>
      </c>
      <c r="B291" s="55" t="s">
        <v>49</v>
      </c>
      <c r="C291" s="56" t="s">
        <v>50</v>
      </c>
      <c r="D291" s="55" t="s">
        <v>51</v>
      </c>
      <c r="E291" s="83" t="s">
        <v>52</v>
      </c>
      <c r="F291" s="104">
        <v>2.5</v>
      </c>
      <c r="G291" s="164"/>
      <c r="H291" s="103">
        <v>4.12</v>
      </c>
      <c r="I291" s="165"/>
      <c r="J291" s="104">
        <v>89</v>
      </c>
      <c r="K291" s="144"/>
      <c r="L291" s="141"/>
      <c r="M291" s="150"/>
    </row>
    <row r="292" spans="1:13" ht="15.75" customHeight="1" x14ac:dyDescent="0.25">
      <c r="A292" s="75">
        <v>39045</v>
      </c>
      <c r="B292" s="61" t="s">
        <v>49</v>
      </c>
      <c r="C292" s="62" t="s">
        <v>50</v>
      </c>
      <c r="D292" s="61" t="s">
        <v>51</v>
      </c>
      <c r="E292" s="77" t="s">
        <v>52</v>
      </c>
      <c r="F292" s="104">
        <v>8</v>
      </c>
      <c r="G292" s="164"/>
      <c r="H292" s="103">
        <v>3.5</v>
      </c>
      <c r="I292" s="165"/>
      <c r="J292" s="104">
        <v>88</v>
      </c>
      <c r="K292" s="144"/>
      <c r="L292" s="158"/>
      <c r="M292" s="190"/>
    </row>
    <row r="293" spans="1:13" ht="15.75" customHeight="1" x14ac:dyDescent="0.25">
      <c r="A293" s="78">
        <v>39514</v>
      </c>
      <c r="B293" s="58" t="s">
        <v>49</v>
      </c>
      <c r="C293" s="59" t="s">
        <v>50</v>
      </c>
      <c r="D293" s="58" t="s">
        <v>51</v>
      </c>
      <c r="E293" s="82" t="s">
        <v>52</v>
      </c>
      <c r="F293" s="104">
        <v>2.5</v>
      </c>
      <c r="G293" s="164">
        <f>GEOMEAN(F293:F294,F296)</f>
        <v>6.463304070095651</v>
      </c>
      <c r="H293" s="103">
        <v>2.68</v>
      </c>
      <c r="I293" s="165">
        <f>GEOMEAN(H293:H296)</f>
        <v>2.2276331483347915</v>
      </c>
      <c r="J293" s="104">
        <v>103.4</v>
      </c>
      <c r="K293" s="144">
        <f>GEOMEAN(J293:J296)</f>
        <v>96.253094337922661</v>
      </c>
      <c r="L293" s="140" t="s">
        <v>38</v>
      </c>
      <c r="M293" s="153" t="s">
        <v>31</v>
      </c>
    </row>
    <row r="294" spans="1:13" ht="15.75" customHeight="1" x14ac:dyDescent="0.25">
      <c r="A294" s="78">
        <v>39601</v>
      </c>
      <c r="B294" s="55" t="s">
        <v>49</v>
      </c>
      <c r="C294" s="56" t="s">
        <v>50</v>
      </c>
      <c r="D294" s="55" t="s">
        <v>51</v>
      </c>
      <c r="E294" s="83" t="s">
        <v>52</v>
      </c>
      <c r="F294" s="104">
        <v>9</v>
      </c>
      <c r="G294" s="164"/>
      <c r="H294" s="103">
        <v>3</v>
      </c>
      <c r="I294" s="165"/>
      <c r="J294" s="104">
        <v>90</v>
      </c>
      <c r="K294" s="144"/>
      <c r="L294" s="141"/>
      <c r="M294" s="154"/>
    </row>
    <row r="295" spans="1:13" s="5" customFormat="1" ht="15.75" customHeight="1" x14ac:dyDescent="0.25">
      <c r="A295" s="78">
        <v>39709</v>
      </c>
      <c r="B295" s="55" t="s">
        <v>49</v>
      </c>
      <c r="C295" s="56" t="s">
        <v>50</v>
      </c>
      <c r="D295" s="55" t="s">
        <v>51</v>
      </c>
      <c r="E295" s="83" t="s">
        <v>52</v>
      </c>
      <c r="F295" s="104" t="s">
        <v>9</v>
      </c>
      <c r="G295" s="164"/>
      <c r="H295" s="103">
        <v>2.4700000000000002</v>
      </c>
      <c r="I295" s="165"/>
      <c r="J295" s="104">
        <v>94.6</v>
      </c>
      <c r="K295" s="144"/>
      <c r="L295" s="141"/>
      <c r="M295" s="154"/>
    </row>
    <row r="296" spans="1:13" ht="15.75" customHeight="1" x14ac:dyDescent="0.25">
      <c r="A296" s="78">
        <v>39755</v>
      </c>
      <c r="B296" s="61" t="s">
        <v>49</v>
      </c>
      <c r="C296" s="62" t="s">
        <v>50</v>
      </c>
      <c r="D296" s="61" t="s">
        <v>51</v>
      </c>
      <c r="E296" s="77" t="s">
        <v>52</v>
      </c>
      <c r="F296" s="104">
        <v>12</v>
      </c>
      <c r="G296" s="164"/>
      <c r="H296" s="103">
        <v>1.24</v>
      </c>
      <c r="I296" s="165"/>
      <c r="J296" s="104">
        <v>97.5</v>
      </c>
      <c r="K296" s="144"/>
      <c r="L296" s="158"/>
      <c r="M296" s="163"/>
    </row>
    <row r="297" spans="1:13" ht="15.75" customHeight="1" x14ac:dyDescent="0.25">
      <c r="A297" s="81">
        <v>39898</v>
      </c>
      <c r="B297" s="58" t="s">
        <v>49</v>
      </c>
      <c r="C297" s="59" t="s">
        <v>50</v>
      </c>
      <c r="D297" s="58" t="s">
        <v>51</v>
      </c>
      <c r="E297" s="82" t="s">
        <v>52</v>
      </c>
      <c r="F297" s="104">
        <v>17</v>
      </c>
      <c r="G297" s="164">
        <f>GEOMEAN(F297,F298)</f>
        <v>19.339079605813716</v>
      </c>
      <c r="H297" s="103">
        <v>2.91</v>
      </c>
      <c r="I297" s="165">
        <f>GEOMEAN(H297:H298)</f>
        <v>2.91</v>
      </c>
      <c r="J297" s="104">
        <v>104.1</v>
      </c>
      <c r="K297" s="144">
        <f>GEOMEAN(J297:J298)</f>
        <v>99.078907947150881</v>
      </c>
      <c r="L297" s="140" t="s">
        <v>28</v>
      </c>
      <c r="M297" s="173" t="s">
        <v>30</v>
      </c>
    </row>
    <row r="298" spans="1:13" ht="15.75" customHeight="1" x14ac:dyDescent="0.25">
      <c r="A298" s="75">
        <v>40021</v>
      </c>
      <c r="B298" s="61" t="s">
        <v>49</v>
      </c>
      <c r="C298" s="62" t="s">
        <v>50</v>
      </c>
      <c r="D298" s="61" t="s">
        <v>51</v>
      </c>
      <c r="E298" s="77" t="s">
        <v>52</v>
      </c>
      <c r="F298" s="104">
        <v>22</v>
      </c>
      <c r="G298" s="164"/>
      <c r="H298" s="103">
        <v>2.91</v>
      </c>
      <c r="I298" s="165"/>
      <c r="J298" s="104">
        <v>94.3</v>
      </c>
      <c r="K298" s="144"/>
      <c r="L298" s="158"/>
      <c r="M298" s="163"/>
    </row>
    <row r="299" spans="1:13" ht="15.75" customHeight="1" x14ac:dyDescent="0.25">
      <c r="A299" s="78">
        <v>40241</v>
      </c>
      <c r="B299" s="58" t="s">
        <v>49</v>
      </c>
      <c r="C299" s="59" t="s">
        <v>50</v>
      </c>
      <c r="D299" s="58" t="s">
        <v>51</v>
      </c>
      <c r="E299" s="82" t="s">
        <v>52</v>
      </c>
      <c r="F299" s="104">
        <v>12</v>
      </c>
      <c r="G299" s="134">
        <f>GEOMEAN(F299:F302)</f>
        <v>17.663521732655692</v>
      </c>
      <c r="H299" s="103">
        <v>1.24</v>
      </c>
      <c r="I299" s="136">
        <f>GEOMEAN(H299:H302)</f>
        <v>1.8601612693473342</v>
      </c>
      <c r="J299" s="104">
        <v>96.9</v>
      </c>
      <c r="K299" s="138">
        <f>GEOMEAN(J299:J302)</f>
        <v>96.29540924691463</v>
      </c>
      <c r="L299" s="140" t="s">
        <v>28</v>
      </c>
      <c r="M299" s="153" t="s">
        <v>31</v>
      </c>
    </row>
    <row r="300" spans="1:13" ht="15.75" customHeight="1" x14ac:dyDescent="0.25">
      <c r="A300" s="78">
        <v>40315</v>
      </c>
      <c r="B300" s="55" t="s">
        <v>49</v>
      </c>
      <c r="C300" s="56" t="s">
        <v>50</v>
      </c>
      <c r="D300" s="55" t="s">
        <v>51</v>
      </c>
      <c r="E300" s="83" t="s">
        <v>52</v>
      </c>
      <c r="F300" s="104">
        <v>12</v>
      </c>
      <c r="G300" s="135"/>
      <c r="H300" s="103">
        <v>1.24</v>
      </c>
      <c r="I300" s="137"/>
      <c r="J300" s="104">
        <v>95.3</v>
      </c>
      <c r="K300" s="139"/>
      <c r="L300" s="141"/>
      <c r="M300" s="154"/>
    </row>
    <row r="301" spans="1:13" ht="15.75" customHeight="1" x14ac:dyDescent="0.25">
      <c r="A301" s="78">
        <v>40379</v>
      </c>
      <c r="B301" s="55" t="s">
        <v>49</v>
      </c>
      <c r="C301" s="56" t="s">
        <v>50</v>
      </c>
      <c r="D301" s="55" t="s">
        <v>51</v>
      </c>
      <c r="E301" s="83" t="s">
        <v>52</v>
      </c>
      <c r="F301" s="104">
        <v>52</v>
      </c>
      <c r="G301" s="135"/>
      <c r="H301" s="103">
        <v>2.06</v>
      </c>
      <c r="I301" s="137"/>
      <c r="J301" s="104">
        <v>90.4</v>
      </c>
      <c r="K301" s="139"/>
      <c r="L301" s="141"/>
      <c r="M301" s="154"/>
    </row>
    <row r="302" spans="1:13" ht="15.75" customHeight="1" x14ac:dyDescent="0.25">
      <c r="A302" s="78">
        <v>40472</v>
      </c>
      <c r="B302" s="61" t="s">
        <v>49</v>
      </c>
      <c r="C302" s="62" t="s">
        <v>50</v>
      </c>
      <c r="D302" s="61" t="s">
        <v>51</v>
      </c>
      <c r="E302" s="77" t="s">
        <v>52</v>
      </c>
      <c r="F302" s="104">
        <v>13</v>
      </c>
      <c r="G302" s="157"/>
      <c r="H302" s="103">
        <v>3.78</v>
      </c>
      <c r="I302" s="160"/>
      <c r="J302" s="104">
        <v>103</v>
      </c>
      <c r="K302" s="161"/>
      <c r="L302" s="158"/>
      <c r="M302" s="163"/>
    </row>
    <row r="303" spans="1:13" ht="15.75" customHeight="1" x14ac:dyDescent="0.25">
      <c r="A303" s="81">
        <v>40554</v>
      </c>
      <c r="B303" s="58" t="s">
        <v>49</v>
      </c>
      <c r="C303" s="59" t="s">
        <v>50</v>
      </c>
      <c r="D303" s="58" t="s">
        <v>51</v>
      </c>
      <c r="E303" s="82" t="s">
        <v>52</v>
      </c>
      <c r="F303" s="104">
        <v>57</v>
      </c>
      <c r="G303" s="134">
        <f>GEOMEAN(F303:F306)</f>
        <v>16.37047761091678</v>
      </c>
      <c r="H303" s="103">
        <v>2.4700000000000002</v>
      </c>
      <c r="I303" s="136">
        <f>GEOMEAN(H303:H306)</f>
        <v>2.1657581318997066</v>
      </c>
      <c r="J303" s="104">
        <v>46.9</v>
      </c>
      <c r="K303" s="138">
        <f>GEOMEAN(J303:J306)</f>
        <v>79.977517730596944</v>
      </c>
      <c r="L303" s="140" t="s">
        <v>28</v>
      </c>
      <c r="M303" s="153" t="s">
        <v>31</v>
      </c>
    </row>
    <row r="304" spans="1:13" ht="15.75" customHeight="1" x14ac:dyDescent="0.25">
      <c r="A304" s="78">
        <v>40645</v>
      </c>
      <c r="B304" s="55" t="s">
        <v>49</v>
      </c>
      <c r="C304" s="56" t="s">
        <v>50</v>
      </c>
      <c r="D304" s="55" t="s">
        <v>51</v>
      </c>
      <c r="E304" s="83" t="s">
        <v>52</v>
      </c>
      <c r="F304" s="104">
        <v>5</v>
      </c>
      <c r="G304" s="135"/>
      <c r="H304" s="103">
        <v>2.0299999999999998</v>
      </c>
      <c r="I304" s="137"/>
      <c r="J304" s="104">
        <v>95.4</v>
      </c>
      <c r="K304" s="139"/>
      <c r="L304" s="141"/>
      <c r="M304" s="154"/>
    </row>
    <row r="305" spans="1:13" ht="15.75" customHeight="1" x14ac:dyDescent="0.25">
      <c r="A305" s="78">
        <v>40729</v>
      </c>
      <c r="B305" s="55" t="s">
        <v>49</v>
      </c>
      <c r="C305" s="56" t="s">
        <v>50</v>
      </c>
      <c r="D305" s="55" t="s">
        <v>51</v>
      </c>
      <c r="E305" s="83" t="s">
        <v>52</v>
      </c>
      <c r="F305" s="104">
        <v>12</v>
      </c>
      <c r="G305" s="135"/>
      <c r="H305" s="103">
        <v>2.13</v>
      </c>
      <c r="I305" s="137"/>
      <c r="J305" s="104">
        <v>81.5</v>
      </c>
      <c r="K305" s="139"/>
      <c r="L305" s="141"/>
      <c r="M305" s="154"/>
    </row>
    <row r="306" spans="1:13" ht="15.75" customHeight="1" x14ac:dyDescent="0.25">
      <c r="A306" s="75">
        <v>40834</v>
      </c>
      <c r="B306" s="61" t="s">
        <v>49</v>
      </c>
      <c r="C306" s="62" t="s">
        <v>50</v>
      </c>
      <c r="D306" s="61" t="s">
        <v>51</v>
      </c>
      <c r="E306" s="77" t="s">
        <v>52</v>
      </c>
      <c r="F306" s="104">
        <v>21</v>
      </c>
      <c r="G306" s="157"/>
      <c r="H306" s="103">
        <v>2.06</v>
      </c>
      <c r="I306" s="160"/>
      <c r="J306" s="104">
        <v>112.2</v>
      </c>
      <c r="K306" s="161"/>
      <c r="L306" s="158"/>
      <c r="M306" s="163"/>
    </row>
    <row r="307" spans="1:13" ht="15.75" customHeight="1" x14ac:dyDescent="0.25">
      <c r="A307" s="78">
        <v>40933</v>
      </c>
      <c r="B307" s="55" t="s">
        <v>49</v>
      </c>
      <c r="C307" s="56" t="s">
        <v>50</v>
      </c>
      <c r="D307" s="55" t="s">
        <v>51</v>
      </c>
      <c r="E307" s="83" t="s">
        <v>52</v>
      </c>
      <c r="F307" s="104">
        <v>6</v>
      </c>
      <c r="G307" s="134">
        <f>GEOMEAN(F307:F310)</f>
        <v>7.6135081916786396</v>
      </c>
      <c r="H307" s="103">
        <v>1.65</v>
      </c>
      <c r="I307" s="136">
        <f>GEOMEAN(H307:H310)</f>
        <v>1.4158021766790894</v>
      </c>
      <c r="J307" s="104">
        <v>100.4</v>
      </c>
      <c r="K307" s="138">
        <f>GEOMEAN(J307:J310)</f>
        <v>96.364591807725759</v>
      </c>
      <c r="L307" s="140" t="s">
        <v>38</v>
      </c>
      <c r="M307" s="202" t="s">
        <v>32</v>
      </c>
    </row>
    <row r="308" spans="1:13" ht="15.75" customHeight="1" x14ac:dyDescent="0.25">
      <c r="A308" s="78">
        <v>41016</v>
      </c>
      <c r="B308" s="55" t="s">
        <v>49</v>
      </c>
      <c r="C308" s="56" t="s">
        <v>50</v>
      </c>
      <c r="D308" s="55" t="s">
        <v>51</v>
      </c>
      <c r="E308" s="83" t="s">
        <v>52</v>
      </c>
      <c r="F308" s="104">
        <v>7</v>
      </c>
      <c r="G308" s="135"/>
      <c r="H308" s="103">
        <v>0.82</v>
      </c>
      <c r="I308" s="137"/>
      <c r="J308" s="104">
        <v>105</v>
      </c>
      <c r="K308" s="139"/>
      <c r="L308" s="141"/>
      <c r="M308" s="203"/>
    </row>
    <row r="309" spans="1:13" ht="15.75" customHeight="1" x14ac:dyDescent="0.25">
      <c r="A309" s="78">
        <v>41102</v>
      </c>
      <c r="B309" s="55" t="s">
        <v>49</v>
      </c>
      <c r="C309" s="56" t="s">
        <v>50</v>
      </c>
      <c r="D309" s="55" t="s">
        <v>51</v>
      </c>
      <c r="E309" s="83" t="s">
        <v>52</v>
      </c>
      <c r="F309" s="104">
        <v>10</v>
      </c>
      <c r="G309" s="135"/>
      <c r="H309" s="103">
        <v>1.03</v>
      </c>
      <c r="I309" s="137"/>
      <c r="J309" s="104">
        <v>89.3</v>
      </c>
      <c r="K309" s="139"/>
      <c r="L309" s="141"/>
      <c r="M309" s="203"/>
    </row>
    <row r="310" spans="1:13" ht="15.75" customHeight="1" x14ac:dyDescent="0.25">
      <c r="A310" s="78">
        <v>41185</v>
      </c>
      <c r="B310" s="55" t="s">
        <v>49</v>
      </c>
      <c r="C310" s="56" t="s">
        <v>50</v>
      </c>
      <c r="D310" s="55" t="s">
        <v>51</v>
      </c>
      <c r="E310" s="83" t="s">
        <v>52</v>
      </c>
      <c r="F310" s="104">
        <v>8</v>
      </c>
      <c r="G310" s="135"/>
      <c r="H310" s="103">
        <v>2.8832034000000029</v>
      </c>
      <c r="I310" s="137"/>
      <c r="J310" s="104">
        <v>91.6</v>
      </c>
      <c r="K310" s="139"/>
      <c r="L310" s="141"/>
      <c r="M310" s="203"/>
    </row>
    <row r="311" spans="1:13" ht="15.75" customHeight="1" x14ac:dyDescent="0.25">
      <c r="A311" s="91">
        <v>42296</v>
      </c>
      <c r="B311" s="79" t="s">
        <v>49</v>
      </c>
      <c r="C311" s="89" t="s">
        <v>50</v>
      </c>
      <c r="D311" s="79" t="s">
        <v>51</v>
      </c>
      <c r="E311" s="80" t="s">
        <v>52</v>
      </c>
      <c r="F311" s="104">
        <v>22</v>
      </c>
      <c r="G311" s="102">
        <v>22</v>
      </c>
      <c r="H311" s="103">
        <v>3.4807284507042273</v>
      </c>
      <c r="I311" s="120">
        <v>3.4807284507042273</v>
      </c>
      <c r="J311" s="104">
        <v>101.6</v>
      </c>
      <c r="K311" s="123">
        <v>101.6</v>
      </c>
      <c r="L311" s="98" t="s">
        <v>28</v>
      </c>
      <c r="M311" s="114" t="s">
        <v>30</v>
      </c>
    </row>
    <row r="312" spans="1:13" ht="15.75" customHeight="1" x14ac:dyDescent="0.25">
      <c r="A312" s="78">
        <v>42430</v>
      </c>
      <c r="B312" s="58" t="s">
        <v>49</v>
      </c>
      <c r="C312" s="59" t="s">
        <v>50</v>
      </c>
      <c r="D312" s="58" t="s">
        <v>51</v>
      </c>
      <c r="E312" s="82" t="s">
        <v>52</v>
      </c>
      <c r="F312" s="104">
        <v>15</v>
      </c>
      <c r="G312" s="134">
        <f>GEOMEAN(F312:F315)</f>
        <v>15.682054023087357</v>
      </c>
      <c r="H312" s="103">
        <v>2.2653741000000003</v>
      </c>
      <c r="I312" s="136">
        <f>GEOMEAN(H312:H315)</f>
        <v>1.5719341348306353</v>
      </c>
      <c r="J312" s="104">
        <v>104.8</v>
      </c>
      <c r="K312" s="138">
        <f>GEOMEAN(J312:J315)</f>
        <v>102.59386154482176</v>
      </c>
      <c r="L312" s="140" t="s">
        <v>28</v>
      </c>
      <c r="M312" s="142" t="s">
        <v>31</v>
      </c>
    </row>
    <row r="313" spans="1:13" ht="15.75" customHeight="1" x14ac:dyDescent="0.25">
      <c r="A313" s="78">
        <v>42487</v>
      </c>
      <c r="B313" s="55" t="s">
        <v>49</v>
      </c>
      <c r="C313" s="56" t="s">
        <v>50</v>
      </c>
      <c r="D313" s="55" t="s">
        <v>51</v>
      </c>
      <c r="E313" s="83" t="s">
        <v>52</v>
      </c>
      <c r="F313" s="104">
        <v>12</v>
      </c>
      <c r="G313" s="135"/>
      <c r="H313" s="103">
        <v>1.1768177142857146</v>
      </c>
      <c r="I313" s="137"/>
      <c r="J313" s="104">
        <v>99.2</v>
      </c>
      <c r="K313" s="139"/>
      <c r="L313" s="141"/>
      <c r="M313" s="143"/>
    </row>
    <row r="314" spans="1:13" ht="15.75" customHeight="1" x14ac:dyDescent="0.25">
      <c r="A314" s="78">
        <v>42571</v>
      </c>
      <c r="B314" s="55" t="s">
        <v>49</v>
      </c>
      <c r="C314" s="56" t="s">
        <v>50</v>
      </c>
      <c r="D314" s="55" t="s">
        <v>51</v>
      </c>
      <c r="E314" s="83" t="s">
        <v>52</v>
      </c>
      <c r="F314" s="104">
        <v>28</v>
      </c>
      <c r="G314" s="135"/>
      <c r="H314" s="103">
        <v>1.8534879000000006</v>
      </c>
      <c r="I314" s="137"/>
      <c r="J314" s="104">
        <v>99.5</v>
      </c>
      <c r="K314" s="139"/>
      <c r="L314" s="141"/>
      <c r="M314" s="143"/>
    </row>
    <row r="315" spans="1:13" ht="15.75" customHeight="1" x14ac:dyDescent="0.25">
      <c r="A315" s="78">
        <v>42661</v>
      </c>
      <c r="B315" s="61" t="s">
        <v>49</v>
      </c>
      <c r="C315" s="62" t="s">
        <v>50</v>
      </c>
      <c r="D315" s="61" t="s">
        <v>51</v>
      </c>
      <c r="E315" s="77" t="s">
        <v>52</v>
      </c>
      <c r="F315" s="104">
        <v>12</v>
      </c>
      <c r="G315" s="135"/>
      <c r="H315" s="103">
        <v>1.2356586000000027</v>
      </c>
      <c r="I315" s="137"/>
      <c r="J315" s="104">
        <v>107.1</v>
      </c>
      <c r="K315" s="139"/>
      <c r="L315" s="158"/>
      <c r="M315" s="159"/>
    </row>
    <row r="316" spans="1:13" ht="15.75" customHeight="1" x14ac:dyDescent="0.25">
      <c r="A316" s="81">
        <v>42754</v>
      </c>
      <c r="B316" s="55" t="s">
        <v>49</v>
      </c>
      <c r="C316" s="56" t="s">
        <v>50</v>
      </c>
      <c r="D316" s="55" t="s">
        <v>51</v>
      </c>
      <c r="E316" s="83" t="s">
        <v>52</v>
      </c>
      <c r="F316" s="104">
        <v>7</v>
      </c>
      <c r="G316" s="134">
        <f>GEOMEAN(F316:F319)</f>
        <v>9.5734797173815966</v>
      </c>
      <c r="H316" s="103">
        <v>2.2653741000000021</v>
      </c>
      <c r="I316" s="136">
        <f>GEOMEAN(H316:H319)</f>
        <v>1.737170028514659</v>
      </c>
      <c r="J316" s="104">
        <v>134.80000000000001</v>
      </c>
      <c r="K316" s="138">
        <f>GEOMEAN(J316:J319)</f>
        <v>105.5583208602113</v>
      </c>
      <c r="L316" s="140" t="s">
        <v>28</v>
      </c>
      <c r="M316" s="142" t="s">
        <v>31</v>
      </c>
    </row>
    <row r="317" spans="1:13" ht="15.75" customHeight="1" x14ac:dyDescent="0.25">
      <c r="A317" s="78">
        <v>42829</v>
      </c>
      <c r="B317" s="55" t="s">
        <v>49</v>
      </c>
      <c r="C317" s="56" t="s">
        <v>50</v>
      </c>
      <c r="D317" s="55" t="s">
        <v>51</v>
      </c>
      <c r="E317" s="83" t="s">
        <v>52</v>
      </c>
      <c r="F317" s="104">
        <v>12</v>
      </c>
      <c r="G317" s="135"/>
      <c r="H317" s="103">
        <v>1.2356586000000001</v>
      </c>
      <c r="I317" s="137"/>
      <c r="J317" s="104">
        <v>96</v>
      </c>
      <c r="K317" s="139"/>
      <c r="L317" s="141"/>
      <c r="M317" s="143"/>
    </row>
    <row r="318" spans="1:13" ht="15.75" customHeight="1" x14ac:dyDescent="0.25">
      <c r="A318" s="78">
        <v>42913</v>
      </c>
      <c r="B318" s="55" t="s">
        <v>49</v>
      </c>
      <c r="C318" s="56" t="s">
        <v>50</v>
      </c>
      <c r="D318" s="55" t="s">
        <v>51</v>
      </c>
      <c r="E318" s="83" t="s">
        <v>52</v>
      </c>
      <c r="F318" s="104">
        <v>5</v>
      </c>
      <c r="G318" s="135"/>
      <c r="H318" s="103">
        <v>1.4118862000000001</v>
      </c>
      <c r="I318" s="137"/>
      <c r="J318" s="104">
        <v>97.9</v>
      </c>
      <c r="K318" s="139"/>
      <c r="L318" s="141"/>
      <c r="M318" s="143"/>
    </row>
    <row r="319" spans="1:13" ht="15.75" customHeight="1" x14ac:dyDescent="0.25">
      <c r="A319" s="78">
        <v>43011.479166666664</v>
      </c>
      <c r="B319" s="55" t="s">
        <v>49</v>
      </c>
      <c r="C319" s="56" t="s">
        <v>50</v>
      </c>
      <c r="D319" s="55" t="s">
        <v>51</v>
      </c>
      <c r="E319" s="83" t="s">
        <v>52</v>
      </c>
      <c r="F319" s="104">
        <v>20</v>
      </c>
      <c r="G319" s="135"/>
      <c r="H319" s="103">
        <v>2.3042584615384638</v>
      </c>
      <c r="I319" s="137"/>
      <c r="J319" s="104">
        <v>98</v>
      </c>
      <c r="K319" s="139"/>
      <c r="L319" s="141"/>
      <c r="M319" s="143"/>
    </row>
    <row r="320" spans="1:13" ht="15.75" customHeight="1" x14ac:dyDescent="0.25">
      <c r="A320" s="81">
        <v>43179</v>
      </c>
      <c r="B320" s="58" t="s">
        <v>49</v>
      </c>
      <c r="C320" s="59" t="s">
        <v>50</v>
      </c>
      <c r="D320" s="58" t="s">
        <v>51</v>
      </c>
      <c r="E320" s="82" t="s">
        <v>52</v>
      </c>
      <c r="F320" s="104">
        <v>16.5</v>
      </c>
      <c r="G320" s="134">
        <f>GEOMEAN(F320:F323)</f>
        <v>17.423934061824848</v>
      </c>
      <c r="H320" s="103">
        <v>2.526020835937496</v>
      </c>
      <c r="I320" s="136">
        <f>GEOMEAN(H320:H323)</f>
        <v>2.5002156110343363</v>
      </c>
      <c r="J320" s="104">
        <v>109.05000000000001</v>
      </c>
      <c r="K320" s="138">
        <f>GEOMEAN(J320:J323)</f>
        <v>86.452947319508425</v>
      </c>
      <c r="L320" s="140" t="s">
        <v>28</v>
      </c>
      <c r="M320" s="142" t="s">
        <v>31</v>
      </c>
    </row>
    <row r="321" spans="1:13" ht="15.75" customHeight="1" x14ac:dyDescent="0.25">
      <c r="A321" s="78">
        <v>43222</v>
      </c>
      <c r="B321" s="55" t="s">
        <v>49</v>
      </c>
      <c r="C321" s="56" t="s">
        <v>50</v>
      </c>
      <c r="D321" s="55" t="s">
        <v>51</v>
      </c>
      <c r="E321" s="83" t="s">
        <v>52</v>
      </c>
      <c r="F321" s="104">
        <v>14</v>
      </c>
      <c r="G321" s="135"/>
      <c r="H321" s="103">
        <v>1.6778069944166665</v>
      </c>
      <c r="I321" s="137"/>
      <c r="J321" s="104">
        <v>84.8</v>
      </c>
      <c r="K321" s="139"/>
      <c r="L321" s="141"/>
      <c r="M321" s="143"/>
    </row>
    <row r="322" spans="1:13" ht="15.75" customHeight="1" x14ac:dyDescent="0.25">
      <c r="A322" s="78">
        <v>43320</v>
      </c>
      <c r="B322" s="55" t="s">
        <v>49</v>
      </c>
      <c r="C322" s="56" t="s">
        <v>50</v>
      </c>
      <c r="D322" s="55" t="s">
        <v>51</v>
      </c>
      <c r="E322" s="83" t="s">
        <v>52</v>
      </c>
      <c r="F322" s="104">
        <v>21</v>
      </c>
      <c r="G322" s="135"/>
      <c r="H322" s="103">
        <v>2</v>
      </c>
      <c r="I322" s="137"/>
      <c r="J322" s="104">
        <v>78.3</v>
      </c>
      <c r="K322" s="139"/>
      <c r="L322" s="141"/>
      <c r="M322" s="143"/>
    </row>
    <row r="323" spans="1:13" ht="15.75" customHeight="1" x14ac:dyDescent="0.25">
      <c r="A323" s="78">
        <v>43398</v>
      </c>
      <c r="B323" s="55" t="s">
        <v>49</v>
      </c>
      <c r="C323" s="56" t="s">
        <v>50</v>
      </c>
      <c r="D323" s="55" t="s">
        <v>51</v>
      </c>
      <c r="E323" s="83" t="s">
        <v>52</v>
      </c>
      <c r="F323" s="104">
        <v>19</v>
      </c>
      <c r="G323" s="135"/>
      <c r="H323" s="103">
        <v>4.6100000000000003</v>
      </c>
      <c r="I323" s="137"/>
      <c r="J323" s="104">
        <v>77.150000000000006</v>
      </c>
      <c r="K323" s="139"/>
      <c r="L323" s="141"/>
      <c r="M323" s="143"/>
    </row>
    <row r="324" spans="1:13" ht="15.75" customHeight="1" x14ac:dyDescent="0.25">
      <c r="A324" s="81">
        <v>43543</v>
      </c>
      <c r="B324" s="58" t="s">
        <v>49</v>
      </c>
      <c r="C324" s="59" t="s">
        <v>50</v>
      </c>
      <c r="D324" s="58" t="s">
        <v>51</v>
      </c>
      <c r="E324" s="82" t="s">
        <v>52</v>
      </c>
      <c r="F324" s="104">
        <v>12</v>
      </c>
      <c r="G324" s="134">
        <f>GEOMEAN(F324:F327)</f>
        <v>12.554166895448075</v>
      </c>
      <c r="H324" s="103">
        <v>1.79</v>
      </c>
      <c r="I324" s="136">
        <f>GEOMEAN(H324:H327)</f>
        <v>2.721591440274969</v>
      </c>
      <c r="J324" s="104">
        <v>83.7</v>
      </c>
      <c r="K324" s="138">
        <f>GEOMEAN(J324:J327)</f>
        <v>101.6265234696983</v>
      </c>
      <c r="L324" s="140" t="s">
        <v>28</v>
      </c>
      <c r="M324" s="142" t="s">
        <v>31</v>
      </c>
    </row>
    <row r="325" spans="1:13" ht="15.75" customHeight="1" x14ac:dyDescent="0.25">
      <c r="A325" s="78">
        <v>43594</v>
      </c>
      <c r="B325" s="55" t="s">
        <v>49</v>
      </c>
      <c r="C325" s="56" t="s">
        <v>50</v>
      </c>
      <c r="D325" s="55" t="s">
        <v>51</v>
      </c>
      <c r="E325" s="83" t="s">
        <v>52</v>
      </c>
      <c r="F325" s="104">
        <v>10</v>
      </c>
      <c r="G325" s="135"/>
      <c r="H325" s="103">
        <v>7.43</v>
      </c>
      <c r="I325" s="137"/>
      <c r="J325" s="104">
        <v>96.8</v>
      </c>
      <c r="K325" s="139"/>
      <c r="L325" s="141"/>
      <c r="M325" s="143"/>
    </row>
    <row r="326" spans="1:13" ht="15.75" customHeight="1" x14ac:dyDescent="0.25">
      <c r="A326" s="78">
        <v>43690</v>
      </c>
      <c r="B326" s="55" t="s">
        <v>49</v>
      </c>
      <c r="C326" s="56" t="s">
        <v>50</v>
      </c>
      <c r="D326" s="55" t="s">
        <v>51</v>
      </c>
      <c r="E326" s="83" t="s">
        <v>52</v>
      </c>
      <c r="F326" s="104">
        <v>15</v>
      </c>
      <c r="G326" s="135"/>
      <c r="H326" s="103">
        <v>1.65</v>
      </c>
      <c r="I326" s="137"/>
      <c r="J326" s="104">
        <v>124.2</v>
      </c>
      <c r="K326" s="139"/>
      <c r="L326" s="141"/>
      <c r="M326" s="143"/>
    </row>
    <row r="327" spans="1:13" ht="15.75" customHeight="1" x14ac:dyDescent="0.25">
      <c r="A327" s="78">
        <v>43775</v>
      </c>
      <c r="B327" s="55" t="s">
        <v>49</v>
      </c>
      <c r="C327" s="56" t="s">
        <v>50</v>
      </c>
      <c r="D327" s="55" t="s">
        <v>51</v>
      </c>
      <c r="E327" s="83" t="s">
        <v>52</v>
      </c>
      <c r="F327" s="104">
        <v>13.8</v>
      </c>
      <c r="G327" s="135"/>
      <c r="H327" s="103">
        <v>2.5001492339999976</v>
      </c>
      <c r="I327" s="137"/>
      <c r="J327" s="104">
        <v>106</v>
      </c>
      <c r="K327" s="139"/>
      <c r="L327" s="141"/>
      <c r="M327" s="143"/>
    </row>
    <row r="328" spans="1:13" ht="15.75" customHeight="1" x14ac:dyDescent="0.25">
      <c r="A328" s="81">
        <v>43889</v>
      </c>
      <c r="B328" s="58" t="s">
        <v>49</v>
      </c>
      <c r="C328" s="59" t="s">
        <v>50</v>
      </c>
      <c r="D328" s="58" t="s">
        <v>51</v>
      </c>
      <c r="E328" s="82" t="s">
        <v>52</v>
      </c>
      <c r="F328" s="104">
        <v>5</v>
      </c>
      <c r="G328" s="134">
        <f>GEOMEAN(F328:F331)</f>
        <v>12.68845516128677</v>
      </c>
      <c r="H328" s="103">
        <v>0.97</v>
      </c>
      <c r="I328" s="136">
        <f>GEOMEAN(H328:H329,H331)</f>
        <v>1.4330305097242555</v>
      </c>
      <c r="J328" s="104">
        <v>103.5</v>
      </c>
      <c r="K328" s="138">
        <f>GEOMEAN(J328:J331)</f>
        <v>95.366538423670505</v>
      </c>
      <c r="L328" s="140" t="s">
        <v>28</v>
      </c>
      <c r="M328" s="142" t="s">
        <v>31</v>
      </c>
    </row>
    <row r="329" spans="1:13" ht="15.75" customHeight="1" x14ac:dyDescent="0.25">
      <c r="A329" s="78">
        <v>43999</v>
      </c>
      <c r="B329" s="55" t="s">
        <v>49</v>
      </c>
      <c r="C329" s="56" t="s">
        <v>50</v>
      </c>
      <c r="D329" s="55" t="s">
        <v>51</v>
      </c>
      <c r="E329" s="83" t="s">
        <v>52</v>
      </c>
      <c r="F329" s="104">
        <v>12</v>
      </c>
      <c r="G329" s="135"/>
      <c r="H329" s="103">
        <v>1.519757106449994</v>
      </c>
      <c r="I329" s="137"/>
      <c r="J329" s="104">
        <v>83.6</v>
      </c>
      <c r="K329" s="139"/>
      <c r="L329" s="141"/>
      <c r="M329" s="143"/>
    </row>
    <row r="330" spans="1:13" ht="15.75" customHeight="1" x14ac:dyDescent="0.25">
      <c r="A330" s="78">
        <v>44069</v>
      </c>
      <c r="B330" s="55" t="s">
        <v>49</v>
      </c>
      <c r="C330" s="56" t="s">
        <v>50</v>
      </c>
      <c r="D330" s="55" t="s">
        <v>51</v>
      </c>
      <c r="E330" s="83" t="s">
        <v>52</v>
      </c>
      <c r="F330" s="104">
        <v>24</v>
      </c>
      <c r="G330" s="135"/>
      <c r="H330" s="103" t="s">
        <v>9</v>
      </c>
      <c r="I330" s="137"/>
      <c r="J330" s="104">
        <v>124.15</v>
      </c>
      <c r="K330" s="139"/>
      <c r="L330" s="141"/>
      <c r="M330" s="143"/>
    </row>
    <row r="331" spans="1:13" ht="15.75" customHeight="1" x14ac:dyDescent="0.25">
      <c r="A331" s="78">
        <v>44160</v>
      </c>
      <c r="B331" s="55" t="s">
        <v>49</v>
      </c>
      <c r="C331" s="56" t="s">
        <v>50</v>
      </c>
      <c r="D331" s="55" t="s">
        <v>51</v>
      </c>
      <c r="E331" s="83" t="s">
        <v>52</v>
      </c>
      <c r="F331" s="92">
        <v>18</v>
      </c>
      <c r="G331" s="135"/>
      <c r="H331" s="96">
        <v>1.996275116000001</v>
      </c>
      <c r="I331" s="137"/>
      <c r="J331" s="92">
        <v>77</v>
      </c>
      <c r="K331" s="139"/>
      <c r="L331" s="141"/>
      <c r="M331" s="143"/>
    </row>
    <row r="332" spans="1:13" ht="15.75" customHeight="1" x14ac:dyDescent="0.25">
      <c r="A332" s="81">
        <v>44260</v>
      </c>
      <c r="B332" s="58" t="s">
        <v>49</v>
      </c>
      <c r="C332" s="59" t="s">
        <v>50</v>
      </c>
      <c r="D332" s="58" t="s">
        <v>51</v>
      </c>
      <c r="E332" s="82" t="s">
        <v>52</v>
      </c>
      <c r="F332" s="104">
        <v>13.7</v>
      </c>
      <c r="G332" s="134">
        <f>GEOMEAN(F332:F335)</f>
        <v>15.668583271863225</v>
      </c>
      <c r="H332" s="103">
        <v>1.8287747280000071</v>
      </c>
      <c r="I332" s="136">
        <f>GEOMEAN(H332:H335)</f>
        <v>2.0135499924032492</v>
      </c>
      <c r="J332" s="104">
        <v>108</v>
      </c>
      <c r="K332" s="138">
        <f>GEOMEAN(J332:J335)</f>
        <v>90.23049469051422</v>
      </c>
      <c r="L332" s="140" t="s">
        <v>28</v>
      </c>
      <c r="M332" s="142" t="s">
        <v>31</v>
      </c>
    </row>
    <row r="333" spans="1:13" ht="15.75" customHeight="1" x14ac:dyDescent="0.25">
      <c r="A333" s="78">
        <v>44370</v>
      </c>
      <c r="B333" s="55" t="s">
        <v>49</v>
      </c>
      <c r="C333" s="56" t="s">
        <v>50</v>
      </c>
      <c r="D333" s="55" t="s">
        <v>51</v>
      </c>
      <c r="E333" s="83" t="s">
        <v>52</v>
      </c>
      <c r="F333" s="104">
        <v>11</v>
      </c>
      <c r="G333" s="135"/>
      <c r="H333" s="103">
        <v>1.4701763051249985</v>
      </c>
      <c r="I333" s="137"/>
      <c r="J333" s="104">
        <v>105.5</v>
      </c>
      <c r="K333" s="139"/>
      <c r="L333" s="141"/>
      <c r="M333" s="143"/>
    </row>
    <row r="334" spans="1:13" ht="15.75" customHeight="1" x14ac:dyDescent="0.25">
      <c r="A334" s="78">
        <v>44449</v>
      </c>
      <c r="B334" s="55" t="s">
        <v>49</v>
      </c>
      <c r="C334" s="56" t="s">
        <v>50</v>
      </c>
      <c r="D334" s="55" t="s">
        <v>51</v>
      </c>
      <c r="E334" s="83" t="s">
        <v>52</v>
      </c>
      <c r="F334" s="104">
        <v>26.663331288739649</v>
      </c>
      <c r="G334" s="135"/>
      <c r="H334" s="103">
        <v>2.4491783167499968</v>
      </c>
      <c r="I334" s="137"/>
      <c r="J334" s="104">
        <v>66.599999999999994</v>
      </c>
      <c r="K334" s="139"/>
      <c r="L334" s="141"/>
      <c r="M334" s="143"/>
    </row>
    <row r="335" spans="1:13" ht="15.75" customHeight="1" thickBot="1" x14ac:dyDescent="0.3">
      <c r="A335" s="116">
        <v>44517</v>
      </c>
      <c r="B335" s="63" t="s">
        <v>49</v>
      </c>
      <c r="C335" s="64" t="s">
        <v>50</v>
      </c>
      <c r="D335" s="63" t="s">
        <v>51</v>
      </c>
      <c r="E335" s="84" t="s">
        <v>52</v>
      </c>
      <c r="F335" s="107">
        <v>15</v>
      </c>
      <c r="G335" s="166"/>
      <c r="H335" s="106">
        <v>2.4963164040833297</v>
      </c>
      <c r="I335" s="167"/>
      <c r="J335" s="107">
        <v>87.35</v>
      </c>
      <c r="K335" s="168"/>
      <c r="L335" s="169"/>
      <c r="M335" s="170"/>
    </row>
    <row r="336" spans="1:13" ht="15.75" customHeight="1" x14ac:dyDescent="0.25">
      <c r="A336" s="87">
        <v>38320</v>
      </c>
      <c r="B336" s="76" t="s">
        <v>49</v>
      </c>
      <c r="C336" s="90" t="s">
        <v>50</v>
      </c>
      <c r="D336" s="76" t="s">
        <v>53</v>
      </c>
      <c r="E336" s="86" t="s">
        <v>54</v>
      </c>
      <c r="F336" s="111">
        <v>48</v>
      </c>
      <c r="G336" s="109">
        <f>AVERAGE(F336)</f>
        <v>48</v>
      </c>
      <c r="H336" s="110">
        <v>68.97</v>
      </c>
      <c r="I336" s="121">
        <f>AVERAGE(H336)</f>
        <v>68.97</v>
      </c>
      <c r="J336" s="111">
        <v>113</v>
      </c>
      <c r="K336" s="124">
        <f>AVERAGE(J336)</f>
        <v>113</v>
      </c>
      <c r="L336" s="112" t="s">
        <v>29</v>
      </c>
      <c r="M336" s="72"/>
    </row>
    <row r="337" spans="1:13" ht="15.75" customHeight="1" x14ac:dyDescent="0.25">
      <c r="A337" s="81">
        <v>38386</v>
      </c>
      <c r="B337" s="58" t="s">
        <v>49</v>
      </c>
      <c r="C337" s="59" t="s">
        <v>50</v>
      </c>
      <c r="D337" s="58" t="s">
        <v>53</v>
      </c>
      <c r="E337" s="82" t="s">
        <v>54</v>
      </c>
      <c r="F337" s="104">
        <v>39</v>
      </c>
      <c r="G337" s="164">
        <f>GEOMEAN(F337:F339)</f>
        <v>35.028004797231723</v>
      </c>
      <c r="H337" s="103">
        <v>47.37</v>
      </c>
      <c r="I337" s="165">
        <f>GEOMEAN(H337:H339)</f>
        <v>38.493834233835663</v>
      </c>
      <c r="J337" s="104">
        <v>94</v>
      </c>
      <c r="K337" s="144">
        <f>GEOMEAN(J337:J339)</f>
        <v>100.85650963436358</v>
      </c>
      <c r="L337" s="140" t="s">
        <v>29</v>
      </c>
      <c r="M337" s="153" t="s">
        <v>31</v>
      </c>
    </row>
    <row r="338" spans="1:13" ht="15.75" customHeight="1" x14ac:dyDescent="0.25">
      <c r="A338" s="78">
        <v>38481</v>
      </c>
      <c r="B338" s="55" t="s">
        <v>49</v>
      </c>
      <c r="C338" s="56" t="s">
        <v>50</v>
      </c>
      <c r="D338" s="55" t="s">
        <v>53</v>
      </c>
      <c r="E338" s="83" t="s">
        <v>54</v>
      </c>
      <c r="F338" s="104">
        <v>38</v>
      </c>
      <c r="G338" s="164"/>
      <c r="H338" s="103">
        <v>27.46</v>
      </c>
      <c r="I338" s="165"/>
      <c r="J338" s="104">
        <v>102</v>
      </c>
      <c r="K338" s="144"/>
      <c r="L338" s="141"/>
      <c r="M338" s="154"/>
    </row>
    <row r="339" spans="1:13" ht="15.75" customHeight="1" x14ac:dyDescent="0.25">
      <c r="A339" s="75">
        <v>38583</v>
      </c>
      <c r="B339" s="61" t="s">
        <v>49</v>
      </c>
      <c r="C339" s="62" t="s">
        <v>50</v>
      </c>
      <c r="D339" s="61" t="s">
        <v>53</v>
      </c>
      <c r="E339" s="77" t="s">
        <v>54</v>
      </c>
      <c r="F339" s="104">
        <v>29</v>
      </c>
      <c r="G339" s="164"/>
      <c r="H339" s="103">
        <v>43.85</v>
      </c>
      <c r="I339" s="165"/>
      <c r="J339" s="104">
        <v>107</v>
      </c>
      <c r="K339" s="144"/>
      <c r="L339" s="158"/>
      <c r="M339" s="163"/>
    </row>
    <row r="340" spans="1:13" ht="15.75" customHeight="1" x14ac:dyDescent="0.25">
      <c r="A340" s="78">
        <v>38771</v>
      </c>
      <c r="B340" s="58" t="s">
        <v>49</v>
      </c>
      <c r="C340" s="59" t="s">
        <v>50</v>
      </c>
      <c r="D340" s="58" t="s">
        <v>53</v>
      </c>
      <c r="E340" s="82" t="s">
        <v>54</v>
      </c>
      <c r="F340" s="104">
        <v>73</v>
      </c>
      <c r="G340" s="164">
        <f>GEOMEAN(F340:F343)</f>
        <v>50.280227364189884</v>
      </c>
      <c r="H340" s="103">
        <v>84.25</v>
      </c>
      <c r="I340" s="165">
        <f>GEOMEAN(H340:H343)</f>
        <v>55.214509524635901</v>
      </c>
      <c r="J340" s="104">
        <v>91</v>
      </c>
      <c r="K340" s="144">
        <f>GEOMEAN(J340:J343)</f>
        <v>101.07232805201556</v>
      </c>
      <c r="L340" s="140" t="s">
        <v>29</v>
      </c>
      <c r="M340" s="153" t="s">
        <v>31</v>
      </c>
    </row>
    <row r="341" spans="1:13" ht="15.75" customHeight="1" x14ac:dyDescent="0.25">
      <c r="A341" s="78">
        <v>38845</v>
      </c>
      <c r="B341" s="55" t="s">
        <v>49</v>
      </c>
      <c r="C341" s="56" t="s">
        <v>50</v>
      </c>
      <c r="D341" s="55" t="s">
        <v>53</v>
      </c>
      <c r="E341" s="83" t="s">
        <v>54</v>
      </c>
      <c r="F341" s="104">
        <v>24</v>
      </c>
      <c r="G341" s="164"/>
      <c r="H341" s="103">
        <v>14.83</v>
      </c>
      <c r="I341" s="165"/>
      <c r="J341" s="104">
        <v>122</v>
      </c>
      <c r="K341" s="144"/>
      <c r="L341" s="141"/>
      <c r="M341" s="154"/>
    </row>
    <row r="342" spans="1:13" ht="15.75" customHeight="1" x14ac:dyDescent="0.25">
      <c r="A342" s="78">
        <v>38947</v>
      </c>
      <c r="B342" s="55" t="s">
        <v>49</v>
      </c>
      <c r="C342" s="56" t="s">
        <v>50</v>
      </c>
      <c r="D342" s="55" t="s">
        <v>53</v>
      </c>
      <c r="E342" s="83" t="s">
        <v>54</v>
      </c>
      <c r="F342" s="104">
        <v>32</v>
      </c>
      <c r="G342" s="164"/>
      <c r="H342" s="103">
        <v>88.97</v>
      </c>
      <c r="I342" s="165"/>
      <c r="J342" s="104">
        <v>100</v>
      </c>
      <c r="K342" s="144"/>
      <c r="L342" s="141"/>
      <c r="M342" s="154"/>
    </row>
    <row r="343" spans="1:13" ht="15.75" customHeight="1" x14ac:dyDescent="0.25">
      <c r="A343" s="78">
        <v>39045</v>
      </c>
      <c r="B343" s="61" t="s">
        <v>49</v>
      </c>
      <c r="C343" s="62" t="s">
        <v>50</v>
      </c>
      <c r="D343" s="61" t="s">
        <v>53</v>
      </c>
      <c r="E343" s="77" t="s">
        <v>54</v>
      </c>
      <c r="F343" s="104">
        <v>114</v>
      </c>
      <c r="G343" s="164"/>
      <c r="H343" s="103">
        <v>83.61</v>
      </c>
      <c r="I343" s="165"/>
      <c r="J343" s="104">
        <v>94</v>
      </c>
      <c r="K343" s="144"/>
      <c r="L343" s="158"/>
      <c r="M343" s="163"/>
    </row>
    <row r="344" spans="1:13" ht="15.75" customHeight="1" x14ac:dyDescent="0.25">
      <c r="A344" s="81">
        <v>39514</v>
      </c>
      <c r="B344" s="58" t="s">
        <v>49</v>
      </c>
      <c r="C344" s="59" t="s">
        <v>50</v>
      </c>
      <c r="D344" s="58" t="s">
        <v>53</v>
      </c>
      <c r="E344" s="82" t="s">
        <v>54</v>
      </c>
      <c r="F344" s="104">
        <v>21</v>
      </c>
      <c r="G344" s="164">
        <f>GEOMEAN(F344:F347)</f>
        <v>33.570496878358739</v>
      </c>
      <c r="H344" s="103">
        <v>22.1</v>
      </c>
      <c r="I344" s="165">
        <f>GEOMEAN(H344:H347)</f>
        <v>29.763434414445243</v>
      </c>
      <c r="J344" s="104">
        <v>102.7</v>
      </c>
      <c r="K344" s="144">
        <f>GEOMEAN(J344:J347)</f>
        <v>106.62393119388457</v>
      </c>
      <c r="L344" s="140" t="s">
        <v>29</v>
      </c>
      <c r="M344" s="153" t="s">
        <v>31</v>
      </c>
    </row>
    <row r="345" spans="1:13" ht="15.75" customHeight="1" x14ac:dyDescent="0.25">
      <c r="A345" s="78">
        <v>39601</v>
      </c>
      <c r="B345" s="55" t="s">
        <v>49</v>
      </c>
      <c r="C345" s="56" t="s">
        <v>50</v>
      </c>
      <c r="D345" s="55" t="s">
        <v>53</v>
      </c>
      <c r="E345" s="83" t="s">
        <v>54</v>
      </c>
      <c r="F345" s="104">
        <v>36</v>
      </c>
      <c r="G345" s="164"/>
      <c r="H345" s="103">
        <v>19.22</v>
      </c>
      <c r="I345" s="165"/>
      <c r="J345" s="104">
        <v>110</v>
      </c>
      <c r="K345" s="144"/>
      <c r="L345" s="141"/>
      <c r="M345" s="154"/>
    </row>
    <row r="346" spans="1:13" ht="15.75" customHeight="1" x14ac:dyDescent="0.25">
      <c r="A346" s="78">
        <v>39709</v>
      </c>
      <c r="B346" s="55" t="s">
        <v>49</v>
      </c>
      <c r="C346" s="56" t="s">
        <v>50</v>
      </c>
      <c r="D346" s="55" t="s">
        <v>53</v>
      </c>
      <c r="E346" s="83" t="s">
        <v>54</v>
      </c>
      <c r="F346" s="104">
        <v>56</v>
      </c>
      <c r="G346" s="164"/>
      <c r="H346" s="103">
        <v>33.64</v>
      </c>
      <c r="I346" s="165"/>
      <c r="J346" s="104">
        <v>111.4</v>
      </c>
      <c r="K346" s="144"/>
      <c r="L346" s="141"/>
      <c r="M346" s="154"/>
    </row>
    <row r="347" spans="1:13" ht="15.75" customHeight="1" x14ac:dyDescent="0.25">
      <c r="A347" s="75">
        <v>39755</v>
      </c>
      <c r="B347" s="61" t="s">
        <v>49</v>
      </c>
      <c r="C347" s="62" t="s">
        <v>50</v>
      </c>
      <c r="D347" s="61" t="s">
        <v>53</v>
      </c>
      <c r="E347" s="77" t="s">
        <v>54</v>
      </c>
      <c r="F347" s="104">
        <v>30</v>
      </c>
      <c r="G347" s="164"/>
      <c r="H347" s="103">
        <v>54.92</v>
      </c>
      <c r="I347" s="165"/>
      <c r="J347" s="104">
        <v>102.7</v>
      </c>
      <c r="K347" s="144"/>
      <c r="L347" s="158"/>
      <c r="M347" s="163"/>
    </row>
    <row r="348" spans="1:13" ht="15.75" customHeight="1" x14ac:dyDescent="0.25">
      <c r="A348" s="78">
        <v>39898</v>
      </c>
      <c r="B348" s="58" t="s">
        <v>49</v>
      </c>
      <c r="C348" s="59" t="s">
        <v>50</v>
      </c>
      <c r="D348" s="58" t="s">
        <v>53</v>
      </c>
      <c r="E348" s="82" t="s">
        <v>54</v>
      </c>
      <c r="F348" s="104">
        <v>38</v>
      </c>
      <c r="G348" s="164">
        <f>GEOMEAN(F348,F349)</f>
        <v>38</v>
      </c>
      <c r="H348" s="103">
        <v>23.68</v>
      </c>
      <c r="I348" s="165">
        <f>GEOMEAN(H348:H349)</f>
        <v>31.231061461308034</v>
      </c>
      <c r="J348" s="104">
        <v>104.8</v>
      </c>
      <c r="K348" s="144">
        <f>GEOMEAN(J348:J349)</f>
        <v>100.5644072224363</v>
      </c>
      <c r="L348" s="140" t="s">
        <v>29</v>
      </c>
      <c r="M348" s="153" t="s">
        <v>31</v>
      </c>
    </row>
    <row r="349" spans="1:13" s="5" customFormat="1" ht="15.75" customHeight="1" x14ac:dyDescent="0.25">
      <c r="A349" s="78">
        <v>40021</v>
      </c>
      <c r="B349" s="61" t="s">
        <v>49</v>
      </c>
      <c r="C349" s="62" t="s">
        <v>50</v>
      </c>
      <c r="D349" s="61" t="s">
        <v>53</v>
      </c>
      <c r="E349" s="77" t="s">
        <v>54</v>
      </c>
      <c r="F349" s="104">
        <v>38</v>
      </c>
      <c r="G349" s="164"/>
      <c r="H349" s="103">
        <v>41.19</v>
      </c>
      <c r="I349" s="165"/>
      <c r="J349" s="104">
        <v>96.5</v>
      </c>
      <c r="K349" s="144"/>
      <c r="L349" s="158"/>
      <c r="M349" s="163"/>
    </row>
    <row r="350" spans="1:13" ht="15.75" customHeight="1" x14ac:dyDescent="0.25">
      <c r="A350" s="81">
        <v>40241</v>
      </c>
      <c r="B350" s="58" t="s">
        <v>49</v>
      </c>
      <c r="C350" s="59" t="s">
        <v>50</v>
      </c>
      <c r="D350" s="58" t="s">
        <v>53</v>
      </c>
      <c r="E350" s="82" t="s">
        <v>54</v>
      </c>
      <c r="F350" s="104">
        <v>78</v>
      </c>
      <c r="G350" s="164">
        <f>GEOMEAN(F350:F353)</f>
        <v>69.455263169702718</v>
      </c>
      <c r="H350" s="103">
        <v>18.12</v>
      </c>
      <c r="I350" s="165">
        <f>GEOMEAN(H350:H353)</f>
        <v>31.698955051216274</v>
      </c>
      <c r="J350" s="104">
        <v>102.3</v>
      </c>
      <c r="K350" s="144">
        <f>GEOMEAN(J350:J352)</f>
        <v>90.819587331184707</v>
      </c>
      <c r="L350" s="140" t="s">
        <v>29</v>
      </c>
      <c r="M350" s="153" t="s">
        <v>31</v>
      </c>
    </row>
    <row r="351" spans="1:13" ht="15.75" customHeight="1" x14ac:dyDescent="0.25">
      <c r="A351" s="78">
        <v>40352</v>
      </c>
      <c r="B351" s="55" t="s">
        <v>49</v>
      </c>
      <c r="C351" s="56" t="s">
        <v>50</v>
      </c>
      <c r="D351" s="55" t="s">
        <v>53</v>
      </c>
      <c r="E351" s="83" t="s">
        <v>54</v>
      </c>
      <c r="F351" s="104">
        <v>45</v>
      </c>
      <c r="G351" s="164"/>
      <c r="H351" s="103">
        <v>19.38</v>
      </c>
      <c r="I351" s="165"/>
      <c r="J351" s="104">
        <v>93.4</v>
      </c>
      <c r="K351" s="144"/>
      <c r="L351" s="141"/>
      <c r="M351" s="154"/>
    </row>
    <row r="352" spans="1:13" ht="15.75" customHeight="1" x14ac:dyDescent="0.25">
      <c r="A352" s="78">
        <v>40378</v>
      </c>
      <c r="B352" s="55" t="s">
        <v>49</v>
      </c>
      <c r="C352" s="56" t="s">
        <v>50</v>
      </c>
      <c r="D352" s="55" t="s">
        <v>53</v>
      </c>
      <c r="E352" s="83" t="s">
        <v>54</v>
      </c>
      <c r="F352" s="104">
        <v>85</v>
      </c>
      <c r="G352" s="164"/>
      <c r="H352" s="103">
        <v>52.96</v>
      </c>
      <c r="I352" s="165"/>
      <c r="J352" s="104">
        <v>78.400000000000006</v>
      </c>
      <c r="K352" s="144"/>
      <c r="L352" s="141"/>
      <c r="M352" s="154"/>
    </row>
    <row r="353" spans="1:13" ht="15.75" customHeight="1" x14ac:dyDescent="0.25">
      <c r="A353" s="75">
        <v>40472</v>
      </c>
      <c r="B353" s="61" t="s">
        <v>49</v>
      </c>
      <c r="C353" s="62" t="s">
        <v>50</v>
      </c>
      <c r="D353" s="61" t="s">
        <v>53</v>
      </c>
      <c r="E353" s="77" t="s">
        <v>54</v>
      </c>
      <c r="F353" s="104">
        <v>78</v>
      </c>
      <c r="G353" s="164"/>
      <c r="H353" s="103">
        <v>54.29</v>
      </c>
      <c r="I353" s="165"/>
      <c r="J353" s="104">
        <v>106.5</v>
      </c>
      <c r="K353" s="144"/>
      <c r="L353" s="158"/>
      <c r="M353" s="163"/>
    </row>
    <row r="354" spans="1:13" ht="15.75" customHeight="1" x14ac:dyDescent="0.25">
      <c r="A354" s="78">
        <v>40554</v>
      </c>
      <c r="B354" s="58" t="s">
        <v>49</v>
      </c>
      <c r="C354" s="59" t="s">
        <v>50</v>
      </c>
      <c r="D354" s="58" t="s">
        <v>53</v>
      </c>
      <c r="E354" s="82" t="s">
        <v>54</v>
      </c>
      <c r="F354" s="104">
        <v>6</v>
      </c>
      <c r="G354" s="164">
        <f>GEOMEAN(F354:F357)</f>
        <v>24.433429195754982</v>
      </c>
      <c r="H354" s="103">
        <v>21.42</v>
      </c>
      <c r="I354" s="136">
        <f>GEOMEAN(H354:H357)</f>
        <v>24.936623274638087</v>
      </c>
      <c r="J354" s="104">
        <v>45.9</v>
      </c>
      <c r="K354" s="138">
        <f>GEOMEAN(J354:J357)</f>
        <v>78.399198660115729</v>
      </c>
      <c r="L354" s="140" t="s">
        <v>29</v>
      </c>
      <c r="M354" s="153" t="s">
        <v>31</v>
      </c>
    </row>
    <row r="355" spans="1:13" ht="15.75" customHeight="1" x14ac:dyDescent="0.25">
      <c r="A355" s="78">
        <v>40645</v>
      </c>
      <c r="B355" s="55" t="s">
        <v>49</v>
      </c>
      <c r="C355" s="56" t="s">
        <v>50</v>
      </c>
      <c r="D355" s="55" t="s">
        <v>53</v>
      </c>
      <c r="E355" s="83" t="s">
        <v>54</v>
      </c>
      <c r="F355" s="104">
        <v>30</v>
      </c>
      <c r="G355" s="164"/>
      <c r="H355" s="103">
        <v>30.6</v>
      </c>
      <c r="I355" s="137"/>
      <c r="J355" s="104">
        <v>99.2</v>
      </c>
      <c r="K355" s="139"/>
      <c r="L355" s="141"/>
      <c r="M355" s="154"/>
    </row>
    <row r="356" spans="1:13" ht="15.75" customHeight="1" x14ac:dyDescent="0.25">
      <c r="A356" s="78">
        <v>40729</v>
      </c>
      <c r="B356" s="55" t="s">
        <v>49</v>
      </c>
      <c r="C356" s="56" t="s">
        <v>50</v>
      </c>
      <c r="D356" s="55" t="s">
        <v>53</v>
      </c>
      <c r="E356" s="83" t="s">
        <v>54</v>
      </c>
      <c r="F356" s="104">
        <v>36</v>
      </c>
      <c r="G356" s="164"/>
      <c r="H356" s="103">
        <v>29.75</v>
      </c>
      <c r="I356" s="137"/>
      <c r="J356" s="104">
        <v>78.2</v>
      </c>
      <c r="K356" s="139"/>
      <c r="L356" s="141"/>
      <c r="M356" s="154"/>
    </row>
    <row r="357" spans="1:13" ht="15.75" customHeight="1" x14ac:dyDescent="0.25">
      <c r="A357" s="78">
        <v>40834</v>
      </c>
      <c r="B357" s="61" t="s">
        <v>49</v>
      </c>
      <c r="C357" s="62" t="s">
        <v>50</v>
      </c>
      <c r="D357" s="61" t="s">
        <v>53</v>
      </c>
      <c r="E357" s="77" t="s">
        <v>54</v>
      </c>
      <c r="F357" s="104">
        <v>55</v>
      </c>
      <c r="G357" s="164"/>
      <c r="H357" s="103">
        <v>19.829999999999998</v>
      </c>
      <c r="I357" s="160"/>
      <c r="J357" s="104">
        <v>106.1</v>
      </c>
      <c r="K357" s="161"/>
      <c r="L357" s="158"/>
      <c r="M357" s="163"/>
    </row>
    <row r="358" spans="1:13" ht="15.75" customHeight="1" x14ac:dyDescent="0.25">
      <c r="A358" s="81">
        <v>40933</v>
      </c>
      <c r="B358" s="55" t="s">
        <v>49</v>
      </c>
      <c r="C358" s="56" t="s">
        <v>50</v>
      </c>
      <c r="D358" s="55" t="s">
        <v>53</v>
      </c>
      <c r="E358" s="83" t="s">
        <v>54</v>
      </c>
      <c r="F358" s="104">
        <v>78</v>
      </c>
      <c r="G358" s="134">
        <f>GEOMEAN(F358:F361)</f>
        <v>68.255049367450766</v>
      </c>
      <c r="H358" s="103">
        <v>46.56</v>
      </c>
      <c r="I358" s="136">
        <f>GEOMEAN(H358:H361)</f>
        <v>52.092585797475792</v>
      </c>
      <c r="J358" s="104">
        <v>90.7</v>
      </c>
      <c r="K358" s="138">
        <f>GEOMEAN(J358:J361)</f>
        <v>99.899127108512161</v>
      </c>
      <c r="L358" s="140" t="s">
        <v>29</v>
      </c>
      <c r="M358" s="153" t="s">
        <v>31</v>
      </c>
    </row>
    <row r="359" spans="1:13" ht="15.75" customHeight="1" x14ac:dyDescent="0.25">
      <c r="A359" s="78">
        <v>41016</v>
      </c>
      <c r="B359" s="55" t="s">
        <v>49</v>
      </c>
      <c r="C359" s="56" t="s">
        <v>50</v>
      </c>
      <c r="D359" s="55" t="s">
        <v>53</v>
      </c>
      <c r="E359" s="83" t="s">
        <v>54</v>
      </c>
      <c r="F359" s="104">
        <v>88</v>
      </c>
      <c r="G359" s="135"/>
      <c r="H359" s="103">
        <v>62.61</v>
      </c>
      <c r="I359" s="137"/>
      <c r="J359" s="104">
        <v>117.7</v>
      </c>
      <c r="K359" s="139"/>
      <c r="L359" s="141"/>
      <c r="M359" s="154"/>
    </row>
    <row r="360" spans="1:13" ht="15.75" customHeight="1" x14ac:dyDescent="0.25">
      <c r="A360" s="78">
        <v>41102</v>
      </c>
      <c r="B360" s="55" t="s">
        <v>49</v>
      </c>
      <c r="C360" s="56" t="s">
        <v>50</v>
      </c>
      <c r="D360" s="55" t="s">
        <v>53</v>
      </c>
      <c r="E360" s="83" t="s">
        <v>54</v>
      </c>
      <c r="F360" s="104">
        <v>51</v>
      </c>
      <c r="G360" s="135"/>
      <c r="H360" s="103">
        <v>64.25</v>
      </c>
      <c r="I360" s="137"/>
      <c r="J360" s="104">
        <v>98</v>
      </c>
      <c r="K360" s="139"/>
      <c r="L360" s="141"/>
      <c r="M360" s="154"/>
    </row>
    <row r="361" spans="1:13" ht="15.75" customHeight="1" x14ac:dyDescent="0.25">
      <c r="A361" s="75">
        <v>41185</v>
      </c>
      <c r="B361" s="55" t="s">
        <v>49</v>
      </c>
      <c r="C361" s="56" t="s">
        <v>50</v>
      </c>
      <c r="D361" s="55" t="s">
        <v>53</v>
      </c>
      <c r="E361" s="83" t="s">
        <v>54</v>
      </c>
      <c r="F361" s="104">
        <v>62</v>
      </c>
      <c r="G361" s="135"/>
      <c r="H361" s="103">
        <v>39.316410000000005</v>
      </c>
      <c r="I361" s="137"/>
      <c r="J361" s="104">
        <v>95.2</v>
      </c>
      <c r="K361" s="139"/>
      <c r="L361" s="141"/>
      <c r="M361" s="154"/>
    </row>
    <row r="362" spans="1:13" ht="15.75" customHeight="1" x14ac:dyDescent="0.25">
      <c r="A362" s="78">
        <v>42296</v>
      </c>
      <c r="B362" s="79" t="s">
        <v>49</v>
      </c>
      <c r="C362" s="89" t="s">
        <v>50</v>
      </c>
      <c r="D362" s="79" t="s">
        <v>53</v>
      </c>
      <c r="E362" s="80" t="s">
        <v>54</v>
      </c>
      <c r="F362" s="104">
        <v>47</v>
      </c>
      <c r="G362" s="102">
        <v>47</v>
      </c>
      <c r="H362" s="103">
        <v>17.272647096774193</v>
      </c>
      <c r="I362" s="120">
        <v>17.272647096774193</v>
      </c>
      <c r="J362" s="104">
        <v>103.9</v>
      </c>
      <c r="K362" s="123">
        <v>103.9</v>
      </c>
      <c r="L362" s="98" t="s">
        <v>29</v>
      </c>
      <c r="M362" s="71" t="s">
        <v>31</v>
      </c>
    </row>
    <row r="363" spans="1:13" ht="15.75" customHeight="1" x14ac:dyDescent="0.25">
      <c r="A363" s="81">
        <v>42430</v>
      </c>
      <c r="B363" s="58" t="s">
        <v>49</v>
      </c>
      <c r="C363" s="59" t="s">
        <v>50</v>
      </c>
      <c r="D363" s="58" t="s">
        <v>53</v>
      </c>
      <c r="E363" s="82" t="s">
        <v>54</v>
      </c>
      <c r="F363" s="104">
        <v>31</v>
      </c>
      <c r="G363" s="134">
        <f>GEOMEAN(F363:F366)</f>
        <v>41.660725257308378</v>
      </c>
      <c r="H363" s="103">
        <v>24.904746976744196</v>
      </c>
      <c r="I363" s="136">
        <f>GEOMEAN(H363:H366)</f>
        <v>20.779939096888533</v>
      </c>
      <c r="J363" s="104">
        <v>111.6</v>
      </c>
      <c r="K363" s="138">
        <f>GEOMEAN(J363:J366)</f>
        <v>111.41379154260952</v>
      </c>
      <c r="L363" s="140" t="s">
        <v>29</v>
      </c>
      <c r="M363" s="142" t="s">
        <v>31</v>
      </c>
    </row>
    <row r="364" spans="1:13" ht="15.75" customHeight="1" x14ac:dyDescent="0.25">
      <c r="A364" s="78">
        <v>42487</v>
      </c>
      <c r="B364" s="55" t="s">
        <v>49</v>
      </c>
      <c r="C364" s="56" t="s">
        <v>50</v>
      </c>
      <c r="D364" s="55" t="s">
        <v>53</v>
      </c>
      <c r="E364" s="83" t="s">
        <v>54</v>
      </c>
      <c r="F364" s="104">
        <v>59</v>
      </c>
      <c r="G364" s="135"/>
      <c r="H364" s="103">
        <v>14.827903200000005</v>
      </c>
      <c r="I364" s="137"/>
      <c r="J364" s="104">
        <v>99.7</v>
      </c>
      <c r="K364" s="139"/>
      <c r="L364" s="141"/>
      <c r="M364" s="143"/>
    </row>
    <row r="365" spans="1:13" ht="15.75" customHeight="1" x14ac:dyDescent="0.25">
      <c r="A365" s="78">
        <v>42571</v>
      </c>
      <c r="B365" s="55" t="s">
        <v>49</v>
      </c>
      <c r="C365" s="56" t="s">
        <v>50</v>
      </c>
      <c r="D365" s="55" t="s">
        <v>53</v>
      </c>
      <c r="E365" s="83" t="s">
        <v>54</v>
      </c>
      <c r="F365" s="104">
        <v>27</v>
      </c>
      <c r="G365" s="135"/>
      <c r="H365" s="103">
        <v>49.034071428571423</v>
      </c>
      <c r="I365" s="137"/>
      <c r="J365" s="104">
        <v>111.5</v>
      </c>
      <c r="K365" s="139"/>
      <c r="L365" s="141"/>
      <c r="M365" s="143"/>
    </row>
    <row r="366" spans="1:13" ht="15.75" customHeight="1" x14ac:dyDescent="0.25">
      <c r="A366" s="75">
        <v>42661</v>
      </c>
      <c r="B366" s="61" t="s">
        <v>49</v>
      </c>
      <c r="C366" s="62" t="s">
        <v>50</v>
      </c>
      <c r="D366" s="61" t="s">
        <v>53</v>
      </c>
      <c r="E366" s="77" t="s">
        <v>54</v>
      </c>
      <c r="F366" s="104">
        <v>61</v>
      </c>
      <c r="G366" s="135"/>
      <c r="H366" s="103">
        <v>10.297155000000004</v>
      </c>
      <c r="I366" s="137"/>
      <c r="J366" s="104">
        <v>124.2</v>
      </c>
      <c r="K366" s="139"/>
      <c r="L366" s="158"/>
      <c r="M366" s="159"/>
    </row>
    <row r="367" spans="1:13" ht="15.75" customHeight="1" x14ac:dyDescent="0.25">
      <c r="A367" s="78">
        <v>42754</v>
      </c>
      <c r="B367" s="55" t="s">
        <v>49</v>
      </c>
      <c r="C367" s="56" t="s">
        <v>50</v>
      </c>
      <c r="D367" s="55" t="s">
        <v>53</v>
      </c>
      <c r="E367" s="83" t="s">
        <v>54</v>
      </c>
      <c r="F367" s="104">
        <v>57</v>
      </c>
      <c r="G367" s="134">
        <f>GEOMEAN(F367:F370)</f>
        <v>54.565666526067609</v>
      </c>
      <c r="H367" s="103">
        <v>19.884161379310356</v>
      </c>
      <c r="I367" s="136">
        <f>GEOMEAN(H367:H370)</f>
        <v>17.942562027490169</v>
      </c>
      <c r="J367" s="104">
        <v>122.8</v>
      </c>
      <c r="K367" s="138">
        <f>GEOMEAN(J367:J370)</f>
        <v>109.7084740939767</v>
      </c>
      <c r="L367" s="140" t="s">
        <v>29</v>
      </c>
      <c r="M367" s="142" t="s">
        <v>31</v>
      </c>
    </row>
    <row r="368" spans="1:13" ht="15.75" customHeight="1" x14ac:dyDescent="0.25">
      <c r="A368" s="78">
        <v>42829</v>
      </c>
      <c r="B368" s="55" t="s">
        <v>49</v>
      </c>
      <c r="C368" s="56" t="s">
        <v>50</v>
      </c>
      <c r="D368" s="55" t="s">
        <v>53</v>
      </c>
      <c r="E368" s="83" t="s">
        <v>54</v>
      </c>
      <c r="F368" s="104">
        <v>69</v>
      </c>
      <c r="G368" s="135"/>
      <c r="H368" s="103">
        <v>16.181243571428563</v>
      </c>
      <c r="I368" s="137"/>
      <c r="J368" s="104">
        <v>102</v>
      </c>
      <c r="K368" s="139"/>
      <c r="L368" s="141"/>
      <c r="M368" s="143"/>
    </row>
    <row r="369" spans="1:13" ht="15.75" customHeight="1" x14ac:dyDescent="0.25">
      <c r="A369" s="78">
        <v>42913</v>
      </c>
      <c r="B369" s="55" t="s">
        <v>49</v>
      </c>
      <c r="C369" s="56" t="s">
        <v>50</v>
      </c>
      <c r="D369" s="55" t="s">
        <v>53</v>
      </c>
      <c r="E369" s="83" t="s">
        <v>54</v>
      </c>
      <c r="F369" s="104">
        <v>46</v>
      </c>
      <c r="G369" s="135"/>
      <c r="H369" s="103">
        <v>10.427498734177224</v>
      </c>
      <c r="I369" s="137"/>
      <c r="J369" s="104">
        <v>106.3</v>
      </c>
      <c r="K369" s="139"/>
      <c r="L369" s="141"/>
      <c r="M369" s="143"/>
    </row>
    <row r="370" spans="1:13" ht="15.75" customHeight="1" x14ac:dyDescent="0.25">
      <c r="A370" s="78">
        <v>43011.416666666664</v>
      </c>
      <c r="B370" s="55" t="s">
        <v>49</v>
      </c>
      <c r="C370" s="56" t="s">
        <v>50</v>
      </c>
      <c r="D370" s="55" t="s">
        <v>53</v>
      </c>
      <c r="E370" s="83" t="s">
        <v>54</v>
      </c>
      <c r="F370" s="104">
        <v>49</v>
      </c>
      <c r="G370" s="135"/>
      <c r="H370" s="103">
        <v>30.891465000000007</v>
      </c>
      <c r="I370" s="137"/>
      <c r="J370" s="104">
        <v>108.8</v>
      </c>
      <c r="K370" s="139"/>
      <c r="L370" s="141"/>
      <c r="M370" s="143"/>
    </row>
    <row r="371" spans="1:13" ht="15.75" customHeight="1" x14ac:dyDescent="0.25">
      <c r="A371" s="81">
        <v>43179</v>
      </c>
      <c r="B371" s="58" t="s">
        <v>49</v>
      </c>
      <c r="C371" s="59" t="s">
        <v>50</v>
      </c>
      <c r="D371" s="58" t="s">
        <v>53</v>
      </c>
      <c r="E371" s="82" t="s">
        <v>54</v>
      </c>
      <c r="F371" s="104">
        <v>28.999999999999996</v>
      </c>
      <c r="G371" s="134">
        <f>GEOMEAN(F371:F374)</f>
        <v>45.893412987159074</v>
      </c>
      <c r="H371" s="103">
        <v>7.0795000055999839</v>
      </c>
      <c r="I371" s="136">
        <f>GEOMEAN(H371:H374)</f>
        <v>13.935843753130202</v>
      </c>
      <c r="J371" s="104">
        <v>109</v>
      </c>
      <c r="K371" s="138">
        <f>GEOMEAN(J371:J374)</f>
        <v>90.934080500186411</v>
      </c>
      <c r="L371" s="140" t="s">
        <v>29</v>
      </c>
      <c r="M371" s="142" t="s">
        <v>31</v>
      </c>
    </row>
    <row r="372" spans="1:13" ht="15.75" customHeight="1" x14ac:dyDescent="0.25">
      <c r="A372" s="78">
        <v>43222</v>
      </c>
      <c r="B372" s="55" t="s">
        <v>49</v>
      </c>
      <c r="C372" s="56" t="s">
        <v>50</v>
      </c>
      <c r="D372" s="55" t="s">
        <v>53</v>
      </c>
      <c r="E372" s="83" t="s">
        <v>54</v>
      </c>
      <c r="F372" s="104">
        <v>48.5</v>
      </c>
      <c r="G372" s="135"/>
      <c r="H372" s="103">
        <v>5.9093656352500021</v>
      </c>
      <c r="I372" s="137"/>
      <c r="J372" s="104">
        <v>80.699999999999989</v>
      </c>
      <c r="K372" s="139"/>
      <c r="L372" s="141"/>
      <c r="M372" s="143"/>
    </row>
    <row r="373" spans="1:13" ht="15.75" customHeight="1" x14ac:dyDescent="0.25">
      <c r="A373" s="78">
        <v>43320</v>
      </c>
      <c r="B373" s="55" t="s">
        <v>49</v>
      </c>
      <c r="C373" s="56" t="s">
        <v>50</v>
      </c>
      <c r="D373" s="55" t="s">
        <v>53</v>
      </c>
      <c r="E373" s="83" t="s">
        <v>54</v>
      </c>
      <c r="F373" s="104">
        <v>38</v>
      </c>
      <c r="G373" s="135"/>
      <c r="H373" s="103">
        <v>13.93</v>
      </c>
      <c r="I373" s="137"/>
      <c r="J373" s="104">
        <v>99.85</v>
      </c>
      <c r="K373" s="139"/>
      <c r="L373" s="141"/>
      <c r="M373" s="143"/>
    </row>
    <row r="374" spans="1:13" ht="15.75" customHeight="1" x14ac:dyDescent="0.25">
      <c r="A374" s="78">
        <v>43398</v>
      </c>
      <c r="B374" s="55" t="s">
        <v>49</v>
      </c>
      <c r="C374" s="56" t="s">
        <v>50</v>
      </c>
      <c r="D374" s="55" t="s">
        <v>53</v>
      </c>
      <c r="E374" s="83" t="s">
        <v>54</v>
      </c>
      <c r="F374" s="104">
        <v>83</v>
      </c>
      <c r="G374" s="135"/>
      <c r="H374" s="103">
        <v>64.72</v>
      </c>
      <c r="I374" s="137"/>
      <c r="J374" s="104">
        <v>77.849999999999994</v>
      </c>
      <c r="K374" s="139"/>
      <c r="L374" s="141"/>
      <c r="M374" s="143"/>
    </row>
    <row r="375" spans="1:13" ht="15.75" customHeight="1" x14ac:dyDescent="0.25">
      <c r="A375" s="81">
        <v>43543</v>
      </c>
      <c r="B375" s="58" t="s">
        <v>49</v>
      </c>
      <c r="C375" s="59" t="s">
        <v>50</v>
      </c>
      <c r="D375" s="58" t="s">
        <v>53</v>
      </c>
      <c r="E375" s="82" t="s">
        <v>54</v>
      </c>
      <c r="F375" s="104">
        <v>41</v>
      </c>
      <c r="G375" s="134">
        <f>GEOMEAN(F375:F378)</f>
        <v>46.942970072584338</v>
      </c>
      <c r="H375" s="103">
        <v>31.3</v>
      </c>
      <c r="I375" s="136">
        <f>GEOMEAN(H375:H378)</f>
        <v>35.897258661174583</v>
      </c>
      <c r="J375" s="104">
        <v>97.1</v>
      </c>
      <c r="K375" s="138">
        <f>GEOMEAN(J375:J378)</f>
        <v>110.83070379222728</v>
      </c>
      <c r="L375" s="140" t="s">
        <v>29</v>
      </c>
      <c r="M375" s="142" t="s">
        <v>31</v>
      </c>
    </row>
    <row r="376" spans="1:13" ht="15.75" customHeight="1" x14ac:dyDescent="0.25">
      <c r="A376" s="78">
        <v>43594</v>
      </c>
      <c r="B376" s="55" t="s">
        <v>49</v>
      </c>
      <c r="C376" s="56" t="s">
        <v>50</v>
      </c>
      <c r="D376" s="55" t="s">
        <v>53</v>
      </c>
      <c r="E376" s="83" t="s">
        <v>54</v>
      </c>
      <c r="F376" s="104">
        <v>47</v>
      </c>
      <c r="G376" s="135"/>
      <c r="H376" s="103">
        <v>25.76</v>
      </c>
      <c r="I376" s="137"/>
      <c r="J376" s="104">
        <v>98.85</v>
      </c>
      <c r="K376" s="139"/>
      <c r="L376" s="141"/>
      <c r="M376" s="143"/>
    </row>
    <row r="377" spans="1:13" ht="15.75" customHeight="1" x14ac:dyDescent="0.25">
      <c r="A377" s="78">
        <v>43690</v>
      </c>
      <c r="B377" s="55" t="s">
        <v>49</v>
      </c>
      <c r="C377" s="56" t="s">
        <v>50</v>
      </c>
      <c r="D377" s="55" t="s">
        <v>53</v>
      </c>
      <c r="E377" s="83" t="s">
        <v>54</v>
      </c>
      <c r="F377" s="104">
        <v>42</v>
      </c>
      <c r="G377" s="135"/>
      <c r="H377" s="103">
        <v>25.68</v>
      </c>
      <c r="I377" s="137"/>
      <c r="J377" s="104">
        <v>137.35</v>
      </c>
      <c r="K377" s="139"/>
      <c r="L377" s="141"/>
      <c r="M377" s="143"/>
    </row>
    <row r="378" spans="1:13" ht="15.75" customHeight="1" x14ac:dyDescent="0.25">
      <c r="A378" s="75">
        <v>43775</v>
      </c>
      <c r="B378" s="61" t="s">
        <v>49</v>
      </c>
      <c r="C378" s="62" t="s">
        <v>50</v>
      </c>
      <c r="D378" s="61" t="s">
        <v>53</v>
      </c>
      <c r="E378" s="77" t="s">
        <v>54</v>
      </c>
      <c r="F378" s="104">
        <v>60</v>
      </c>
      <c r="G378" s="157"/>
      <c r="H378" s="103">
        <v>80.1973322865</v>
      </c>
      <c r="I378" s="160"/>
      <c r="J378" s="104">
        <v>114.45</v>
      </c>
      <c r="K378" s="161"/>
      <c r="L378" s="158"/>
      <c r="M378" s="143"/>
    </row>
    <row r="379" spans="1:13" ht="15.75" customHeight="1" x14ac:dyDescent="0.25">
      <c r="A379" s="81">
        <v>43889</v>
      </c>
      <c r="B379" s="58" t="s">
        <v>49</v>
      </c>
      <c r="C379" s="59" t="s">
        <v>50</v>
      </c>
      <c r="D379" s="58" t="s">
        <v>53</v>
      </c>
      <c r="E379" s="82" t="s">
        <v>54</v>
      </c>
      <c r="F379" s="104">
        <v>121</v>
      </c>
      <c r="G379" s="134">
        <f>GEOMEAN(F379:F382)</f>
        <v>70.999618180630506</v>
      </c>
      <c r="H379" s="103">
        <v>54.84</v>
      </c>
      <c r="I379" s="136">
        <f>GEOMEAN(H379:H382)</f>
        <v>67.942054992183415</v>
      </c>
      <c r="J379" s="104">
        <v>104.1</v>
      </c>
      <c r="K379" s="138">
        <f>GEOMEAN(J379:J382)</f>
        <v>102.17280202904199</v>
      </c>
      <c r="L379" s="140" t="s">
        <v>29</v>
      </c>
      <c r="M379" s="142" t="s">
        <v>31</v>
      </c>
    </row>
    <row r="380" spans="1:13" ht="15.75" customHeight="1" x14ac:dyDescent="0.25">
      <c r="A380" s="78">
        <v>43999</v>
      </c>
      <c r="B380" s="55" t="s">
        <v>49</v>
      </c>
      <c r="C380" s="56" t="s">
        <v>50</v>
      </c>
      <c r="D380" s="55" t="s">
        <v>53</v>
      </c>
      <c r="E380" s="83" t="s">
        <v>54</v>
      </c>
      <c r="F380" s="104">
        <v>47.5</v>
      </c>
      <c r="G380" s="135"/>
      <c r="H380" s="103">
        <v>65.929594318500008</v>
      </c>
      <c r="I380" s="137"/>
      <c r="J380" s="104">
        <v>93.75</v>
      </c>
      <c r="K380" s="139"/>
      <c r="L380" s="141"/>
      <c r="M380" s="143"/>
    </row>
    <row r="381" spans="1:13" ht="15.75" customHeight="1" x14ac:dyDescent="0.25">
      <c r="A381" s="78">
        <v>44069</v>
      </c>
      <c r="B381" s="55" t="s">
        <v>49</v>
      </c>
      <c r="C381" s="56" t="s">
        <v>50</v>
      </c>
      <c r="D381" s="55" t="s">
        <v>53</v>
      </c>
      <c r="E381" s="83" t="s">
        <v>54</v>
      </c>
      <c r="F381" s="104">
        <v>67.5</v>
      </c>
      <c r="G381" s="135"/>
      <c r="H381" s="103" t="s">
        <v>9</v>
      </c>
      <c r="I381" s="137"/>
      <c r="J381" s="104">
        <v>137.35</v>
      </c>
      <c r="K381" s="139"/>
      <c r="L381" s="141"/>
      <c r="M381" s="143"/>
    </row>
    <row r="382" spans="1:13" ht="15.75" customHeight="1" x14ac:dyDescent="0.25">
      <c r="A382" s="78">
        <v>44160</v>
      </c>
      <c r="B382" s="55" t="s">
        <v>49</v>
      </c>
      <c r="C382" s="56" t="s">
        <v>50</v>
      </c>
      <c r="D382" s="55" t="s">
        <v>53</v>
      </c>
      <c r="E382" s="83" t="s">
        <v>54</v>
      </c>
      <c r="F382" s="92">
        <v>65.5</v>
      </c>
      <c r="G382" s="135"/>
      <c r="H382" s="96">
        <v>86.743748577750026</v>
      </c>
      <c r="I382" s="137"/>
      <c r="J382" s="92">
        <v>81.300000000000011</v>
      </c>
      <c r="K382" s="139"/>
      <c r="L382" s="141"/>
      <c r="M382" s="143"/>
    </row>
    <row r="383" spans="1:13" ht="15.75" customHeight="1" x14ac:dyDescent="0.25">
      <c r="A383" s="81">
        <v>44221</v>
      </c>
      <c r="B383" s="58" t="s">
        <v>49</v>
      </c>
      <c r="C383" s="59" t="s">
        <v>50</v>
      </c>
      <c r="D383" s="58" t="s">
        <v>53</v>
      </c>
      <c r="E383" s="82" t="s">
        <v>54</v>
      </c>
      <c r="F383" s="104">
        <v>38</v>
      </c>
      <c r="G383" s="134">
        <f>GEOMEAN(F383:F386)</f>
        <v>38.471417950933834</v>
      </c>
      <c r="H383" s="103">
        <v>34.769614285714297</v>
      </c>
      <c r="I383" s="136">
        <f>GEOMEAN(H383:H386)</f>
        <v>46.75798762649238</v>
      </c>
      <c r="J383" s="104">
        <v>104.1</v>
      </c>
      <c r="K383" s="138">
        <f>GEOMEAN(J383:J386)</f>
        <v>127.70451262059736</v>
      </c>
      <c r="L383" s="140" t="s">
        <v>29</v>
      </c>
      <c r="M383" s="142" t="s">
        <v>31</v>
      </c>
    </row>
    <row r="384" spans="1:13" ht="15.75" customHeight="1" x14ac:dyDescent="0.25">
      <c r="A384" s="78">
        <v>44333</v>
      </c>
      <c r="B384" s="55" t="s">
        <v>49</v>
      </c>
      <c r="C384" s="56" t="s">
        <v>50</v>
      </c>
      <c r="D384" s="55" t="s">
        <v>53</v>
      </c>
      <c r="E384" s="83" t="s">
        <v>54</v>
      </c>
      <c r="F384" s="104">
        <v>38</v>
      </c>
      <c r="G384" s="135"/>
      <c r="H384" s="103">
        <v>44.933039999999998</v>
      </c>
      <c r="I384" s="137"/>
      <c r="J384" s="104">
        <v>225.3</v>
      </c>
      <c r="K384" s="139"/>
      <c r="L384" s="141"/>
      <c r="M384" s="143"/>
    </row>
    <row r="385" spans="1:13" ht="15.75" customHeight="1" x14ac:dyDescent="0.25">
      <c r="A385" s="78">
        <v>44398</v>
      </c>
      <c r="B385" s="55" t="s">
        <v>49</v>
      </c>
      <c r="C385" s="56" t="s">
        <v>50</v>
      </c>
      <c r="D385" s="55" t="s">
        <v>53</v>
      </c>
      <c r="E385" s="83" t="s">
        <v>54</v>
      </c>
      <c r="F385" s="104">
        <v>41</v>
      </c>
      <c r="G385" s="135"/>
      <c r="H385" s="103">
        <v>31.709888228571437</v>
      </c>
      <c r="I385" s="137"/>
      <c r="J385" s="104">
        <v>108</v>
      </c>
      <c r="K385" s="139"/>
      <c r="L385" s="141"/>
      <c r="M385" s="143"/>
    </row>
    <row r="386" spans="1:13" ht="15.75" customHeight="1" thickBot="1" x14ac:dyDescent="0.3">
      <c r="A386" s="116">
        <v>44488</v>
      </c>
      <c r="B386" s="63" t="s">
        <v>49</v>
      </c>
      <c r="C386" s="64" t="s">
        <v>50</v>
      </c>
      <c r="D386" s="63" t="s">
        <v>53</v>
      </c>
      <c r="E386" s="84" t="s">
        <v>54</v>
      </c>
      <c r="F386" s="107">
        <v>37</v>
      </c>
      <c r="G386" s="166"/>
      <c r="H386" s="106">
        <v>96.48567964285715</v>
      </c>
      <c r="I386" s="167"/>
      <c r="J386" s="107">
        <v>105</v>
      </c>
      <c r="K386" s="168"/>
      <c r="L386" s="169"/>
      <c r="M386" s="170"/>
    </row>
    <row r="387" spans="1:13" ht="15.75" customHeight="1" x14ac:dyDescent="0.25">
      <c r="A387" s="87">
        <v>38771</v>
      </c>
      <c r="B387" s="52" t="s">
        <v>49</v>
      </c>
      <c r="C387" s="53" t="s">
        <v>50</v>
      </c>
      <c r="D387" s="52" t="s">
        <v>55</v>
      </c>
      <c r="E387" s="88" t="s">
        <v>56</v>
      </c>
      <c r="F387" s="111">
        <v>29</v>
      </c>
      <c r="G387" s="195">
        <f>GEOMEAN(F387:F388)</f>
        <v>24.083189157584592</v>
      </c>
      <c r="H387" s="110">
        <v>19.43</v>
      </c>
      <c r="I387" s="196">
        <f>GEOMEAN(H387:H388)</f>
        <v>39.818186799501554</v>
      </c>
      <c r="J387" s="111">
        <v>91</v>
      </c>
      <c r="K387" s="197">
        <f>GEOMEAN(J387:J388)</f>
        <v>91.498633869582989</v>
      </c>
      <c r="L387" s="198" t="s">
        <v>29</v>
      </c>
      <c r="M387" s="199"/>
    </row>
    <row r="388" spans="1:13" ht="15.75" customHeight="1" x14ac:dyDescent="0.25">
      <c r="A388" s="75">
        <v>38947</v>
      </c>
      <c r="B388" s="61" t="s">
        <v>49</v>
      </c>
      <c r="C388" s="62" t="s">
        <v>50</v>
      </c>
      <c r="D388" s="61" t="s">
        <v>55</v>
      </c>
      <c r="E388" s="77" t="s">
        <v>56</v>
      </c>
      <c r="F388" s="104">
        <v>20</v>
      </c>
      <c r="G388" s="157"/>
      <c r="H388" s="103">
        <v>81.599999999999994</v>
      </c>
      <c r="I388" s="160"/>
      <c r="J388" s="104">
        <v>92</v>
      </c>
      <c r="K388" s="161"/>
      <c r="L388" s="158"/>
      <c r="M388" s="200"/>
    </row>
    <row r="389" spans="1:13" ht="15.75" customHeight="1" x14ac:dyDescent="0.25">
      <c r="A389" s="78">
        <v>39464</v>
      </c>
      <c r="B389" s="58" t="s">
        <v>49</v>
      </c>
      <c r="C389" s="59" t="s">
        <v>50</v>
      </c>
      <c r="D389" s="58" t="s">
        <v>55</v>
      </c>
      <c r="E389" s="82" t="s">
        <v>56</v>
      </c>
      <c r="F389" s="104">
        <v>48</v>
      </c>
      <c r="G389" s="134">
        <f>GEOMEAN(F389:F392)</f>
        <v>39.770914496981547</v>
      </c>
      <c r="H389" s="103" t="s">
        <v>9</v>
      </c>
      <c r="I389" s="136">
        <f>GEOMEAN(H389:H392)</f>
        <v>8.8986740585325403</v>
      </c>
      <c r="J389" s="104">
        <v>106.3</v>
      </c>
      <c r="K389" s="138">
        <f>GEOMEAN(J389:J392)</f>
        <v>101.18057382065875</v>
      </c>
      <c r="L389" s="140" t="s">
        <v>29</v>
      </c>
      <c r="M389" s="153" t="s">
        <v>31</v>
      </c>
    </row>
    <row r="390" spans="1:13" ht="15.75" customHeight="1" x14ac:dyDescent="0.25">
      <c r="A390" s="78">
        <v>39601</v>
      </c>
      <c r="B390" s="55" t="s">
        <v>49</v>
      </c>
      <c r="C390" s="56" t="s">
        <v>50</v>
      </c>
      <c r="D390" s="55" t="s">
        <v>55</v>
      </c>
      <c r="E390" s="83" t="s">
        <v>56</v>
      </c>
      <c r="F390" s="104">
        <v>73</v>
      </c>
      <c r="G390" s="135"/>
      <c r="H390" s="103">
        <v>9.61</v>
      </c>
      <c r="I390" s="137"/>
      <c r="J390" s="104">
        <v>90</v>
      </c>
      <c r="K390" s="139"/>
      <c r="L390" s="141"/>
      <c r="M390" s="154"/>
    </row>
    <row r="391" spans="1:13" ht="15.75" customHeight="1" x14ac:dyDescent="0.25">
      <c r="A391" s="78">
        <v>39709</v>
      </c>
      <c r="B391" s="55" t="s">
        <v>49</v>
      </c>
      <c r="C391" s="56" t="s">
        <v>50</v>
      </c>
      <c r="D391" s="55" t="s">
        <v>55</v>
      </c>
      <c r="E391" s="83" t="s">
        <v>56</v>
      </c>
      <c r="F391" s="104">
        <v>42</v>
      </c>
      <c r="G391" s="135"/>
      <c r="H391" s="103" t="s">
        <v>9</v>
      </c>
      <c r="I391" s="137"/>
      <c r="J391" s="104">
        <v>111.9</v>
      </c>
      <c r="K391" s="139"/>
      <c r="L391" s="141"/>
      <c r="M391" s="154"/>
    </row>
    <row r="392" spans="1:13" ht="15.75" customHeight="1" x14ac:dyDescent="0.25">
      <c r="A392" s="78">
        <v>39756</v>
      </c>
      <c r="B392" s="61" t="s">
        <v>49</v>
      </c>
      <c r="C392" s="62" t="s">
        <v>50</v>
      </c>
      <c r="D392" s="61" t="s">
        <v>55</v>
      </c>
      <c r="E392" s="77" t="s">
        <v>56</v>
      </c>
      <c r="F392" s="104">
        <v>17</v>
      </c>
      <c r="G392" s="157"/>
      <c r="H392" s="103">
        <v>8.24</v>
      </c>
      <c r="I392" s="160"/>
      <c r="J392" s="104">
        <v>97.9</v>
      </c>
      <c r="K392" s="161"/>
      <c r="L392" s="158"/>
      <c r="M392" s="163"/>
    </row>
    <row r="393" spans="1:13" ht="15.75" customHeight="1" x14ac:dyDescent="0.25">
      <c r="A393" s="81">
        <v>39898</v>
      </c>
      <c r="B393" s="58" t="s">
        <v>49</v>
      </c>
      <c r="C393" s="59" t="s">
        <v>50</v>
      </c>
      <c r="D393" s="58" t="s">
        <v>55</v>
      </c>
      <c r="E393" s="82" t="s">
        <v>56</v>
      </c>
      <c r="F393" s="104">
        <v>23</v>
      </c>
      <c r="G393" s="134">
        <f>GEOMEAN(F393,F394)</f>
        <v>19.773719933285189</v>
      </c>
      <c r="H393" s="103">
        <v>37.270000000000003</v>
      </c>
      <c r="I393" s="136">
        <f>GEOMEAN(H393:H394)</f>
        <v>23.342823308246157</v>
      </c>
      <c r="J393" s="104">
        <v>98.1</v>
      </c>
      <c r="K393" s="138">
        <f>GEOMEAN(J393:J394)</f>
        <v>95.721157535834266</v>
      </c>
      <c r="L393" s="140" t="s">
        <v>29</v>
      </c>
      <c r="M393" s="142" t="s">
        <v>31</v>
      </c>
    </row>
    <row r="394" spans="1:13" ht="15.75" customHeight="1" x14ac:dyDescent="0.25">
      <c r="A394" s="75">
        <v>40021</v>
      </c>
      <c r="B394" s="61" t="s">
        <v>49</v>
      </c>
      <c r="C394" s="62" t="s">
        <v>50</v>
      </c>
      <c r="D394" s="61" t="s">
        <v>55</v>
      </c>
      <c r="E394" s="77" t="s">
        <v>56</v>
      </c>
      <c r="F394" s="104">
        <v>17</v>
      </c>
      <c r="G394" s="157"/>
      <c r="H394" s="103">
        <v>14.62</v>
      </c>
      <c r="I394" s="160"/>
      <c r="J394" s="104">
        <v>93.4</v>
      </c>
      <c r="K394" s="161"/>
      <c r="L394" s="158"/>
      <c r="M394" s="159"/>
    </row>
    <row r="395" spans="1:13" ht="15.75" customHeight="1" x14ac:dyDescent="0.25">
      <c r="A395" s="78">
        <v>40240</v>
      </c>
      <c r="B395" s="58" t="s">
        <v>49</v>
      </c>
      <c r="C395" s="59" t="s">
        <v>50</v>
      </c>
      <c r="D395" s="58" t="s">
        <v>55</v>
      </c>
      <c r="E395" s="82" t="s">
        <v>56</v>
      </c>
      <c r="F395" s="104">
        <v>26</v>
      </c>
      <c r="G395" s="134">
        <f>GEOMEAN(F395:F398)</f>
        <v>38.35377291246359</v>
      </c>
      <c r="H395" s="103">
        <v>1.21</v>
      </c>
      <c r="I395" s="136">
        <f>GEOMEAN(H395:H398)</f>
        <v>6.4816047395687431</v>
      </c>
      <c r="J395" s="104">
        <v>92.4</v>
      </c>
      <c r="K395" s="138">
        <f>GEOMEAN(J395:J398)</f>
        <v>95.660436809337781</v>
      </c>
      <c r="L395" s="140" t="s">
        <v>29</v>
      </c>
      <c r="M395" s="153" t="s">
        <v>31</v>
      </c>
    </row>
    <row r="396" spans="1:13" ht="15.75" customHeight="1" x14ac:dyDescent="0.25">
      <c r="A396" s="78">
        <v>40315</v>
      </c>
      <c r="B396" s="55" t="s">
        <v>49</v>
      </c>
      <c r="C396" s="56" t="s">
        <v>50</v>
      </c>
      <c r="D396" s="55" t="s">
        <v>55</v>
      </c>
      <c r="E396" s="83" t="s">
        <v>56</v>
      </c>
      <c r="F396" s="104">
        <v>22</v>
      </c>
      <c r="G396" s="135"/>
      <c r="H396" s="103" t="s">
        <v>9</v>
      </c>
      <c r="I396" s="137"/>
      <c r="J396" s="104">
        <v>95.1</v>
      </c>
      <c r="K396" s="139"/>
      <c r="L396" s="141"/>
      <c r="M396" s="154"/>
    </row>
    <row r="397" spans="1:13" ht="15.75" customHeight="1" x14ac:dyDescent="0.25">
      <c r="A397" s="78">
        <v>40379</v>
      </c>
      <c r="B397" s="55" t="s">
        <v>49</v>
      </c>
      <c r="C397" s="56" t="s">
        <v>50</v>
      </c>
      <c r="D397" s="55" t="s">
        <v>55</v>
      </c>
      <c r="E397" s="83" t="s">
        <v>56</v>
      </c>
      <c r="F397" s="104">
        <v>39</v>
      </c>
      <c r="G397" s="135"/>
      <c r="H397" s="103">
        <v>34.72</v>
      </c>
      <c r="I397" s="137"/>
      <c r="J397" s="104">
        <v>90.5</v>
      </c>
      <c r="K397" s="139"/>
      <c r="L397" s="141"/>
      <c r="M397" s="154"/>
    </row>
    <row r="398" spans="1:13" ht="15.75" customHeight="1" x14ac:dyDescent="0.25">
      <c r="A398" s="78">
        <v>40472</v>
      </c>
      <c r="B398" s="61" t="s">
        <v>49</v>
      </c>
      <c r="C398" s="62" t="s">
        <v>50</v>
      </c>
      <c r="D398" s="61" t="s">
        <v>55</v>
      </c>
      <c r="E398" s="77" t="s">
        <v>56</v>
      </c>
      <c r="F398" s="104">
        <v>97</v>
      </c>
      <c r="G398" s="157"/>
      <c r="H398" s="103" t="s">
        <v>9</v>
      </c>
      <c r="I398" s="160"/>
      <c r="J398" s="104">
        <v>105.3</v>
      </c>
      <c r="K398" s="161"/>
      <c r="L398" s="158"/>
      <c r="M398" s="163"/>
    </row>
    <row r="399" spans="1:13" ht="15.75" customHeight="1" x14ac:dyDescent="0.25">
      <c r="A399" s="81">
        <v>40553</v>
      </c>
      <c r="B399" s="58" t="s">
        <v>49</v>
      </c>
      <c r="C399" s="59" t="s">
        <v>50</v>
      </c>
      <c r="D399" s="58" t="s">
        <v>55</v>
      </c>
      <c r="E399" s="82" t="s">
        <v>56</v>
      </c>
      <c r="F399" s="104">
        <v>33</v>
      </c>
      <c r="G399" s="134">
        <f>GEOMEAN(F399:F402)</f>
        <v>32.405863522947676</v>
      </c>
      <c r="H399" s="103">
        <v>52.32</v>
      </c>
      <c r="I399" s="136">
        <f>GEOMEAN(H399:H402)</f>
        <v>47.544856050863153</v>
      </c>
      <c r="J399" s="104">
        <v>52.8</v>
      </c>
      <c r="K399" s="138">
        <f>GEOMEAN(J399:J402)</f>
        <v>92.124715020613749</v>
      </c>
      <c r="L399" s="140" t="s">
        <v>29</v>
      </c>
      <c r="M399" s="153" t="s">
        <v>31</v>
      </c>
    </row>
    <row r="400" spans="1:13" ht="15.75" customHeight="1" x14ac:dyDescent="0.25">
      <c r="A400" s="78">
        <v>40645</v>
      </c>
      <c r="B400" s="55" t="s">
        <v>49</v>
      </c>
      <c r="C400" s="56" t="s">
        <v>50</v>
      </c>
      <c r="D400" s="55" t="s">
        <v>55</v>
      </c>
      <c r="E400" s="83" t="s">
        <v>56</v>
      </c>
      <c r="F400" s="104">
        <v>31</v>
      </c>
      <c r="G400" s="135"/>
      <c r="H400" s="103">
        <v>30.03</v>
      </c>
      <c r="I400" s="137"/>
      <c r="J400" s="104">
        <v>100.5</v>
      </c>
      <c r="K400" s="139"/>
      <c r="L400" s="141"/>
      <c r="M400" s="154"/>
    </row>
    <row r="401" spans="1:13" ht="15.75" customHeight="1" x14ac:dyDescent="0.25">
      <c r="A401" s="78">
        <v>40728</v>
      </c>
      <c r="B401" s="55" t="s">
        <v>49</v>
      </c>
      <c r="C401" s="56" t="s">
        <v>50</v>
      </c>
      <c r="D401" s="55" t="s">
        <v>55</v>
      </c>
      <c r="E401" s="83" t="s">
        <v>56</v>
      </c>
      <c r="F401" s="104">
        <v>49</v>
      </c>
      <c r="G401" s="135"/>
      <c r="H401" s="103">
        <v>49.01</v>
      </c>
      <c r="I401" s="137"/>
      <c r="J401" s="104">
        <v>91.1</v>
      </c>
      <c r="K401" s="139"/>
      <c r="L401" s="141"/>
      <c r="M401" s="154"/>
    </row>
    <row r="402" spans="1:13" ht="15.75" customHeight="1" x14ac:dyDescent="0.25">
      <c r="A402" s="75">
        <v>40833</v>
      </c>
      <c r="B402" s="61" t="s">
        <v>49</v>
      </c>
      <c r="C402" s="62" t="s">
        <v>50</v>
      </c>
      <c r="D402" s="61" t="s">
        <v>55</v>
      </c>
      <c r="E402" s="77" t="s">
        <v>56</v>
      </c>
      <c r="F402" s="104">
        <v>22</v>
      </c>
      <c r="G402" s="157"/>
      <c r="H402" s="103">
        <v>66.36</v>
      </c>
      <c r="I402" s="160"/>
      <c r="J402" s="104">
        <v>149</v>
      </c>
      <c r="K402" s="161"/>
      <c r="L402" s="158"/>
      <c r="M402" s="163"/>
    </row>
    <row r="403" spans="1:13" ht="15.75" customHeight="1" x14ac:dyDescent="0.25">
      <c r="A403" s="78">
        <v>40932</v>
      </c>
      <c r="B403" s="55" t="s">
        <v>49</v>
      </c>
      <c r="C403" s="56" t="s">
        <v>50</v>
      </c>
      <c r="D403" s="55" t="s">
        <v>55</v>
      </c>
      <c r="E403" s="83" t="s">
        <v>56</v>
      </c>
      <c r="F403" s="104">
        <v>20</v>
      </c>
      <c r="G403" s="134">
        <f>GEOMEAN(F403:F406)</f>
        <v>22.456658191336153</v>
      </c>
      <c r="H403" s="103">
        <v>34.5</v>
      </c>
      <c r="I403" s="136">
        <f>GEOMEAN(H403:H406)</f>
        <v>27.431517343302183</v>
      </c>
      <c r="J403" s="104">
        <v>124.4</v>
      </c>
      <c r="K403" s="138">
        <f>GEOMEAN(J403:J406)</f>
        <v>110.31372586317538</v>
      </c>
      <c r="L403" s="140" t="s">
        <v>29</v>
      </c>
      <c r="M403" s="153" t="s">
        <v>31</v>
      </c>
    </row>
    <row r="404" spans="1:13" ht="15.75" customHeight="1" x14ac:dyDescent="0.25">
      <c r="A404" s="78">
        <v>41015</v>
      </c>
      <c r="B404" s="55" t="s">
        <v>49</v>
      </c>
      <c r="C404" s="56" t="s">
        <v>50</v>
      </c>
      <c r="D404" s="55" t="s">
        <v>55</v>
      </c>
      <c r="E404" s="83" t="s">
        <v>56</v>
      </c>
      <c r="F404" s="104">
        <v>17</v>
      </c>
      <c r="G404" s="135"/>
      <c r="H404" s="103">
        <v>27.25</v>
      </c>
      <c r="I404" s="137"/>
      <c r="J404" s="104">
        <v>103.9</v>
      </c>
      <c r="K404" s="139"/>
      <c r="L404" s="141"/>
      <c r="M404" s="154"/>
    </row>
    <row r="405" spans="1:13" ht="15.75" customHeight="1" x14ac:dyDescent="0.25">
      <c r="A405" s="78">
        <v>41101</v>
      </c>
      <c r="B405" s="55" t="s">
        <v>49</v>
      </c>
      <c r="C405" s="56" t="s">
        <v>50</v>
      </c>
      <c r="D405" s="55" t="s">
        <v>55</v>
      </c>
      <c r="E405" s="83" t="s">
        <v>56</v>
      </c>
      <c r="F405" s="104">
        <v>34</v>
      </c>
      <c r="G405" s="135"/>
      <c r="H405" s="103">
        <v>41.78</v>
      </c>
      <c r="I405" s="137"/>
      <c r="J405" s="104">
        <v>105.5</v>
      </c>
      <c r="K405" s="139"/>
      <c r="L405" s="141"/>
      <c r="M405" s="154"/>
    </row>
    <row r="406" spans="1:13" ht="15.75" customHeight="1" x14ac:dyDescent="0.25">
      <c r="A406" s="78">
        <v>41184</v>
      </c>
      <c r="B406" s="55" t="s">
        <v>49</v>
      </c>
      <c r="C406" s="56" t="s">
        <v>50</v>
      </c>
      <c r="D406" s="55" t="s">
        <v>55</v>
      </c>
      <c r="E406" s="83" t="s">
        <v>56</v>
      </c>
      <c r="F406" s="104">
        <v>22</v>
      </c>
      <c r="G406" s="135"/>
      <c r="H406" s="103">
        <v>14.416017</v>
      </c>
      <c r="I406" s="137"/>
      <c r="J406" s="104">
        <v>108.6</v>
      </c>
      <c r="K406" s="139"/>
      <c r="L406" s="141"/>
      <c r="M406" s="154"/>
    </row>
    <row r="407" spans="1:13" ht="15.75" customHeight="1" x14ac:dyDescent="0.25">
      <c r="A407" s="91">
        <v>42297</v>
      </c>
      <c r="B407" s="79" t="s">
        <v>49</v>
      </c>
      <c r="C407" s="89" t="s">
        <v>50</v>
      </c>
      <c r="D407" s="79" t="s">
        <v>55</v>
      </c>
      <c r="E407" s="80" t="s">
        <v>56</v>
      </c>
      <c r="F407" s="104">
        <v>50</v>
      </c>
      <c r="G407" s="102">
        <v>50</v>
      </c>
      <c r="H407" s="103">
        <v>56.773503243243255</v>
      </c>
      <c r="I407" s="120">
        <v>56.773503243243255</v>
      </c>
      <c r="J407" s="104">
        <v>104.6</v>
      </c>
      <c r="K407" s="123">
        <v>104.6</v>
      </c>
      <c r="L407" s="98" t="s">
        <v>29</v>
      </c>
      <c r="M407" s="71" t="s">
        <v>31</v>
      </c>
    </row>
    <row r="408" spans="1:13" ht="15.75" customHeight="1" x14ac:dyDescent="0.25">
      <c r="A408" s="78">
        <v>42430</v>
      </c>
      <c r="B408" s="58" t="s">
        <v>49</v>
      </c>
      <c r="C408" s="59" t="s">
        <v>50</v>
      </c>
      <c r="D408" s="58" t="s">
        <v>55</v>
      </c>
      <c r="E408" s="82" t="s">
        <v>56</v>
      </c>
      <c r="F408" s="104">
        <v>79</v>
      </c>
      <c r="G408" s="134">
        <f>GEOMEAN(F408:F411)</f>
        <v>36.614416972957315</v>
      </c>
      <c r="H408" s="103">
        <v>10.078066595744678</v>
      </c>
      <c r="I408" s="136">
        <f>GEOMEAN(H408:H411)</f>
        <v>13.690307424549472</v>
      </c>
      <c r="J408" s="104">
        <v>107.7</v>
      </c>
      <c r="K408" s="138">
        <f>GEOMEAN(J408:J411)</f>
        <v>104.19410180176438</v>
      </c>
      <c r="L408" s="140" t="s">
        <v>29</v>
      </c>
      <c r="M408" s="142" t="s">
        <v>31</v>
      </c>
    </row>
    <row r="409" spans="1:13" ht="15.75" customHeight="1" x14ac:dyDescent="0.25">
      <c r="A409" s="78">
        <v>42486</v>
      </c>
      <c r="B409" s="55" t="s">
        <v>49</v>
      </c>
      <c r="C409" s="56" t="s">
        <v>50</v>
      </c>
      <c r="D409" s="55" t="s">
        <v>55</v>
      </c>
      <c r="E409" s="83" t="s">
        <v>56</v>
      </c>
      <c r="F409" s="104">
        <v>35</v>
      </c>
      <c r="G409" s="135"/>
      <c r="H409" s="103">
        <v>10.47168305084746</v>
      </c>
      <c r="I409" s="137"/>
      <c r="J409" s="104">
        <v>102.5</v>
      </c>
      <c r="K409" s="139"/>
      <c r="L409" s="141"/>
      <c r="M409" s="143"/>
    </row>
    <row r="410" spans="1:13" ht="15.75" customHeight="1" x14ac:dyDescent="0.25">
      <c r="A410" s="78">
        <v>42570</v>
      </c>
      <c r="B410" s="55" t="s">
        <v>49</v>
      </c>
      <c r="C410" s="56" t="s">
        <v>50</v>
      </c>
      <c r="D410" s="55" t="s">
        <v>55</v>
      </c>
      <c r="E410" s="83" t="s">
        <v>56</v>
      </c>
      <c r="F410" s="104">
        <v>25</v>
      </c>
      <c r="G410" s="135"/>
      <c r="H410" s="103">
        <v>5.1485775000000018</v>
      </c>
      <c r="I410" s="137"/>
      <c r="J410" s="104">
        <v>105.5</v>
      </c>
      <c r="K410" s="139"/>
      <c r="L410" s="141"/>
      <c r="M410" s="143"/>
    </row>
    <row r="411" spans="1:13" ht="15.75" customHeight="1" x14ac:dyDescent="0.25">
      <c r="A411" s="78">
        <v>42660</v>
      </c>
      <c r="B411" s="61" t="s">
        <v>49</v>
      </c>
      <c r="C411" s="62" t="s">
        <v>50</v>
      </c>
      <c r="D411" s="61" t="s">
        <v>55</v>
      </c>
      <c r="E411" s="77" t="s">
        <v>56</v>
      </c>
      <c r="F411" s="104">
        <v>26</v>
      </c>
      <c r="G411" s="135"/>
      <c r="H411" s="103">
        <v>64.650492151898717</v>
      </c>
      <c r="I411" s="137"/>
      <c r="J411" s="104">
        <v>101.2</v>
      </c>
      <c r="K411" s="139"/>
      <c r="L411" s="158"/>
      <c r="M411" s="159"/>
    </row>
    <row r="412" spans="1:13" ht="15.75" customHeight="1" x14ac:dyDescent="0.25">
      <c r="A412" s="81">
        <v>42753</v>
      </c>
      <c r="B412" s="55" t="s">
        <v>49</v>
      </c>
      <c r="C412" s="56" t="s">
        <v>50</v>
      </c>
      <c r="D412" s="55" t="s">
        <v>55</v>
      </c>
      <c r="E412" s="83" t="s">
        <v>56</v>
      </c>
      <c r="F412" s="104">
        <v>40</v>
      </c>
      <c r="G412" s="134">
        <f>GEOMEAN(F412:F415)</f>
        <v>38.56456410934328</v>
      </c>
      <c r="H412" s="103">
        <v>39.179419024390242</v>
      </c>
      <c r="I412" s="136">
        <f>GEOMEAN(H412:H415)</f>
        <v>18.258889736481169</v>
      </c>
      <c r="J412" s="104">
        <v>145.80000000000001</v>
      </c>
      <c r="K412" s="138">
        <f>GEOMEAN(J412:J415)</f>
        <v>126.13503074095456</v>
      </c>
      <c r="L412" s="140" t="s">
        <v>29</v>
      </c>
      <c r="M412" s="142" t="s">
        <v>31</v>
      </c>
    </row>
    <row r="413" spans="1:13" ht="15.75" customHeight="1" x14ac:dyDescent="0.25">
      <c r="A413" s="78">
        <v>42828</v>
      </c>
      <c r="B413" s="55" t="s">
        <v>49</v>
      </c>
      <c r="C413" s="56" t="s">
        <v>50</v>
      </c>
      <c r="D413" s="55" t="s">
        <v>55</v>
      </c>
      <c r="E413" s="83" t="s">
        <v>56</v>
      </c>
      <c r="F413" s="104">
        <v>64</v>
      </c>
      <c r="G413" s="135"/>
      <c r="H413" s="103">
        <v>27.949420714285722</v>
      </c>
      <c r="I413" s="137"/>
      <c r="J413" s="104">
        <v>141.69999999999999</v>
      </c>
      <c r="K413" s="139"/>
      <c r="L413" s="141"/>
      <c r="M413" s="143"/>
    </row>
    <row r="414" spans="1:13" ht="15.75" customHeight="1" x14ac:dyDescent="0.25">
      <c r="A414" s="78">
        <v>42912</v>
      </c>
      <c r="B414" s="55" t="s">
        <v>49</v>
      </c>
      <c r="C414" s="56" t="s">
        <v>50</v>
      </c>
      <c r="D414" s="55" t="s">
        <v>55</v>
      </c>
      <c r="E414" s="83" t="s">
        <v>56</v>
      </c>
      <c r="F414" s="104">
        <v>27</v>
      </c>
      <c r="G414" s="135"/>
      <c r="H414" s="103">
        <v>14.081579487179491</v>
      </c>
      <c r="I414" s="137"/>
      <c r="J414" s="104">
        <v>112.2</v>
      </c>
      <c r="K414" s="139"/>
      <c r="L414" s="141"/>
      <c r="M414" s="143"/>
    </row>
    <row r="415" spans="1:13" ht="15.75" customHeight="1" x14ac:dyDescent="0.25">
      <c r="A415" s="78">
        <v>43011</v>
      </c>
      <c r="B415" s="55" t="s">
        <v>49</v>
      </c>
      <c r="C415" s="56" t="s">
        <v>50</v>
      </c>
      <c r="D415" s="55" t="s">
        <v>55</v>
      </c>
      <c r="E415" s="83" t="s">
        <v>56</v>
      </c>
      <c r="F415" s="104">
        <v>32</v>
      </c>
      <c r="G415" s="135"/>
      <c r="H415" s="103">
        <v>7.2080085000000071</v>
      </c>
      <c r="I415" s="137"/>
      <c r="J415" s="104">
        <v>109.2</v>
      </c>
      <c r="K415" s="139"/>
      <c r="L415" s="141"/>
      <c r="M415" s="143"/>
    </row>
    <row r="416" spans="1:13" ht="15.75" customHeight="1" x14ac:dyDescent="0.25">
      <c r="A416" s="81">
        <v>43179</v>
      </c>
      <c r="B416" s="58" t="s">
        <v>49</v>
      </c>
      <c r="C416" s="59" t="s">
        <v>50</v>
      </c>
      <c r="D416" s="58" t="s">
        <v>55</v>
      </c>
      <c r="E416" s="82" t="s">
        <v>56</v>
      </c>
      <c r="F416" s="104">
        <v>18.000000000000004</v>
      </c>
      <c r="G416" s="134">
        <f>GEOMEAN(F416:F418)</f>
        <v>23.683340318904346</v>
      </c>
      <c r="H416" s="103">
        <v>17.85526677</v>
      </c>
      <c r="I416" s="136">
        <f>GEOMEAN(H416:H418)</f>
        <v>28.300875280706773</v>
      </c>
      <c r="J416" s="104">
        <v>86.15</v>
      </c>
      <c r="K416" s="138">
        <f>GEOMEAN(J416:J418)</f>
        <v>92.332086980559581</v>
      </c>
      <c r="L416" s="140" t="s">
        <v>29</v>
      </c>
      <c r="M416" s="142" t="s">
        <v>31</v>
      </c>
    </row>
    <row r="417" spans="1:13" ht="15.75" customHeight="1" x14ac:dyDescent="0.25">
      <c r="A417" s="78">
        <v>43222</v>
      </c>
      <c r="B417" s="55" t="s">
        <v>49</v>
      </c>
      <c r="C417" s="56" t="s">
        <v>50</v>
      </c>
      <c r="D417" s="55" t="s">
        <v>55</v>
      </c>
      <c r="E417" s="83" t="s">
        <v>56</v>
      </c>
      <c r="F417" s="104">
        <v>20.5</v>
      </c>
      <c r="G417" s="135"/>
      <c r="H417" s="103">
        <v>17.298019065249996</v>
      </c>
      <c r="I417" s="137"/>
      <c r="J417" s="104">
        <v>110.35</v>
      </c>
      <c r="K417" s="139"/>
      <c r="L417" s="141"/>
      <c r="M417" s="143"/>
    </row>
    <row r="418" spans="1:13" ht="15.75" customHeight="1" x14ac:dyDescent="0.25">
      <c r="A418" s="78">
        <v>43398</v>
      </c>
      <c r="B418" s="55" t="s">
        <v>49</v>
      </c>
      <c r="C418" s="56" t="s">
        <v>50</v>
      </c>
      <c r="D418" s="55" t="s">
        <v>55</v>
      </c>
      <c r="E418" s="83" t="s">
        <v>56</v>
      </c>
      <c r="F418" s="104">
        <v>36</v>
      </c>
      <c r="G418" s="135"/>
      <c r="H418" s="103">
        <v>73.39</v>
      </c>
      <c r="I418" s="137"/>
      <c r="J418" s="104">
        <v>82.8</v>
      </c>
      <c r="K418" s="139"/>
      <c r="L418" s="141"/>
      <c r="M418" s="143"/>
    </row>
    <row r="419" spans="1:13" ht="15.75" customHeight="1" x14ac:dyDescent="0.25">
      <c r="A419" s="81">
        <v>43542</v>
      </c>
      <c r="B419" s="58" t="s">
        <v>49</v>
      </c>
      <c r="C419" s="59" t="s">
        <v>50</v>
      </c>
      <c r="D419" s="58" t="s">
        <v>55</v>
      </c>
      <c r="E419" s="82" t="s">
        <v>56</v>
      </c>
      <c r="F419" s="104">
        <v>22</v>
      </c>
      <c r="G419" s="134">
        <f>GEOMEAN(F419:F422)</f>
        <v>21.768051748357607</v>
      </c>
      <c r="H419" s="103">
        <v>10.9</v>
      </c>
      <c r="I419" s="136">
        <f>GEOMEAN(H419:H422)</f>
        <v>6.8195759590639584</v>
      </c>
      <c r="J419" s="104">
        <v>93.7</v>
      </c>
      <c r="K419" s="138">
        <f>GEOMEAN(J419:J422)</f>
        <v>98.238109035063772</v>
      </c>
      <c r="L419" s="140" t="s">
        <v>28</v>
      </c>
      <c r="M419" s="149" t="s">
        <v>32</v>
      </c>
    </row>
    <row r="420" spans="1:13" ht="15.75" customHeight="1" x14ac:dyDescent="0.25">
      <c r="A420" s="78">
        <v>43592</v>
      </c>
      <c r="B420" s="55" t="s">
        <v>49</v>
      </c>
      <c r="C420" s="56" t="s">
        <v>50</v>
      </c>
      <c r="D420" s="55" t="s">
        <v>55</v>
      </c>
      <c r="E420" s="83" t="s">
        <v>56</v>
      </c>
      <c r="F420" s="104">
        <v>27</v>
      </c>
      <c r="G420" s="135"/>
      <c r="H420" s="103">
        <v>10.3</v>
      </c>
      <c r="I420" s="137"/>
      <c r="J420" s="104">
        <v>94.15</v>
      </c>
      <c r="K420" s="139"/>
      <c r="L420" s="141"/>
      <c r="M420" s="150"/>
    </row>
    <row r="421" spans="1:13" ht="15.75" customHeight="1" x14ac:dyDescent="0.25">
      <c r="A421" s="78">
        <v>43691</v>
      </c>
      <c r="B421" s="55" t="s">
        <v>49</v>
      </c>
      <c r="C421" s="56" t="s">
        <v>50</v>
      </c>
      <c r="D421" s="55" t="s">
        <v>55</v>
      </c>
      <c r="E421" s="83" t="s">
        <v>56</v>
      </c>
      <c r="F421" s="104">
        <v>21</v>
      </c>
      <c r="G421" s="135"/>
      <c r="H421" s="103">
        <v>7.01</v>
      </c>
      <c r="I421" s="137"/>
      <c r="J421" s="104">
        <v>121.7</v>
      </c>
      <c r="K421" s="139"/>
      <c r="L421" s="141"/>
      <c r="M421" s="150"/>
    </row>
    <row r="422" spans="1:13" ht="15.75" customHeight="1" x14ac:dyDescent="0.25">
      <c r="A422" s="78">
        <v>43774</v>
      </c>
      <c r="B422" s="55" t="s">
        <v>49</v>
      </c>
      <c r="C422" s="56" t="s">
        <v>50</v>
      </c>
      <c r="D422" s="55" t="s">
        <v>55</v>
      </c>
      <c r="E422" s="83" t="s">
        <v>56</v>
      </c>
      <c r="F422" s="104">
        <v>18</v>
      </c>
      <c r="G422" s="135"/>
      <c r="H422" s="103">
        <v>2.7481962566666649</v>
      </c>
      <c r="I422" s="137"/>
      <c r="J422" s="104">
        <v>86.75</v>
      </c>
      <c r="K422" s="139"/>
      <c r="L422" s="141"/>
      <c r="M422" s="150"/>
    </row>
    <row r="423" spans="1:13" ht="15.75" customHeight="1" x14ac:dyDescent="0.25">
      <c r="A423" s="81">
        <v>43888</v>
      </c>
      <c r="B423" s="58" t="s">
        <v>49</v>
      </c>
      <c r="C423" s="59" t="s">
        <v>50</v>
      </c>
      <c r="D423" s="58" t="s">
        <v>55</v>
      </c>
      <c r="E423" s="82" t="s">
        <v>56</v>
      </c>
      <c r="F423" s="104">
        <v>12</v>
      </c>
      <c r="G423" s="134">
        <f>GEOMEAN(F423:F426)</f>
        <v>18.934013359849299</v>
      </c>
      <c r="H423" s="103">
        <v>3.81</v>
      </c>
      <c r="I423" s="136">
        <f>GEOMEAN(H423:H424,H426)</f>
        <v>4.8064545177699554</v>
      </c>
      <c r="J423" s="104">
        <v>86.1</v>
      </c>
      <c r="K423" s="138">
        <f>GEOMEAN(J423:J426)</f>
        <v>90.869848103672282</v>
      </c>
      <c r="L423" s="140" t="s">
        <v>28</v>
      </c>
      <c r="M423" s="142" t="s">
        <v>31</v>
      </c>
    </row>
    <row r="424" spans="1:13" ht="15.75" customHeight="1" x14ac:dyDescent="0.25">
      <c r="A424" s="78">
        <v>43998</v>
      </c>
      <c r="B424" s="55" t="s">
        <v>49</v>
      </c>
      <c r="C424" s="56" t="s">
        <v>50</v>
      </c>
      <c r="D424" s="55" t="s">
        <v>55</v>
      </c>
      <c r="E424" s="83" t="s">
        <v>56</v>
      </c>
      <c r="F424" s="104">
        <v>17</v>
      </c>
      <c r="G424" s="135"/>
      <c r="H424" s="103">
        <v>3.3461001216922996</v>
      </c>
      <c r="I424" s="137"/>
      <c r="J424" s="104">
        <v>77.650000000000006</v>
      </c>
      <c r="K424" s="139"/>
      <c r="L424" s="141"/>
      <c r="M424" s="143"/>
    </row>
    <row r="425" spans="1:13" ht="15.75" customHeight="1" x14ac:dyDescent="0.25">
      <c r="A425" s="78">
        <v>44067</v>
      </c>
      <c r="B425" s="55" t="s">
        <v>49</v>
      </c>
      <c r="C425" s="56" t="s">
        <v>50</v>
      </c>
      <c r="D425" s="55" t="s">
        <v>55</v>
      </c>
      <c r="E425" s="83" t="s">
        <v>56</v>
      </c>
      <c r="F425" s="104">
        <v>20</v>
      </c>
      <c r="G425" s="135"/>
      <c r="H425" s="103" t="s">
        <v>9</v>
      </c>
      <c r="I425" s="137"/>
      <c r="J425" s="104">
        <v>121.69999999999999</v>
      </c>
      <c r="K425" s="139"/>
      <c r="L425" s="141"/>
      <c r="M425" s="143"/>
    </row>
    <row r="426" spans="1:13" ht="15.75" customHeight="1" x14ac:dyDescent="0.25">
      <c r="A426" s="78">
        <v>44159</v>
      </c>
      <c r="B426" s="55" t="s">
        <v>49</v>
      </c>
      <c r="C426" s="56" t="s">
        <v>50</v>
      </c>
      <c r="D426" s="55" t="s">
        <v>55</v>
      </c>
      <c r="E426" s="83" t="s">
        <v>56</v>
      </c>
      <c r="F426" s="92">
        <v>31.5</v>
      </c>
      <c r="G426" s="135"/>
      <c r="H426" s="96">
        <v>8.7098485567499804</v>
      </c>
      <c r="I426" s="137"/>
      <c r="J426" s="92">
        <v>83.8</v>
      </c>
      <c r="K426" s="139"/>
      <c r="L426" s="141"/>
      <c r="M426" s="143"/>
    </row>
    <row r="427" spans="1:13" ht="15.75" customHeight="1" x14ac:dyDescent="0.25">
      <c r="A427" s="81">
        <v>44221.576388888891</v>
      </c>
      <c r="B427" s="58" t="s">
        <v>49</v>
      </c>
      <c r="C427" s="59" t="s">
        <v>50</v>
      </c>
      <c r="D427" s="58" t="s">
        <v>55</v>
      </c>
      <c r="E427" s="82" t="s">
        <v>56</v>
      </c>
      <c r="F427" s="104">
        <v>55</v>
      </c>
      <c r="G427" s="134">
        <f>GEOMEAN(F427:F430)</f>
        <v>26.577641116783653</v>
      </c>
      <c r="H427" s="103">
        <v>6.6227836734693897</v>
      </c>
      <c r="I427" s="136">
        <f>GEOMEAN(H427:H430)</f>
        <v>8.6763447487737118</v>
      </c>
      <c r="J427" s="104">
        <v>98.6</v>
      </c>
      <c r="K427" s="138">
        <f>GEOMEAN(J427:J430)</f>
        <v>98.210865401684259</v>
      </c>
      <c r="L427" s="140" t="s">
        <v>28</v>
      </c>
      <c r="M427" s="142" t="s">
        <v>31</v>
      </c>
    </row>
    <row r="428" spans="1:13" ht="15.75" customHeight="1" x14ac:dyDescent="0.25">
      <c r="A428" s="78">
        <v>44333.708333333336</v>
      </c>
      <c r="B428" s="55" t="s">
        <v>49</v>
      </c>
      <c r="C428" s="56" t="s">
        <v>50</v>
      </c>
      <c r="D428" s="55" t="s">
        <v>55</v>
      </c>
      <c r="E428" s="83" t="s">
        <v>56</v>
      </c>
      <c r="F428" s="104">
        <v>18</v>
      </c>
      <c r="G428" s="135"/>
      <c r="H428" s="103">
        <v>5.8514716724738669</v>
      </c>
      <c r="I428" s="137"/>
      <c r="J428" s="104">
        <v>103.8</v>
      </c>
      <c r="K428" s="139"/>
      <c r="L428" s="141"/>
      <c r="M428" s="143"/>
    </row>
    <row r="429" spans="1:13" ht="15.75" customHeight="1" x14ac:dyDescent="0.25">
      <c r="A429" s="78">
        <v>44398.666666666664</v>
      </c>
      <c r="B429" s="55" t="s">
        <v>49</v>
      </c>
      <c r="C429" s="56" t="s">
        <v>50</v>
      </c>
      <c r="D429" s="55" t="s">
        <v>55</v>
      </c>
      <c r="E429" s="83" t="s">
        <v>56</v>
      </c>
      <c r="F429" s="104">
        <v>42</v>
      </c>
      <c r="G429" s="135"/>
      <c r="H429" s="103">
        <v>2.5034122285714298</v>
      </c>
      <c r="I429" s="137"/>
      <c r="J429" s="104">
        <v>101</v>
      </c>
      <c r="K429" s="139"/>
      <c r="L429" s="141"/>
      <c r="M429" s="143"/>
    </row>
    <row r="430" spans="1:13" ht="15.75" customHeight="1" thickBot="1" x14ac:dyDescent="0.3">
      <c r="A430" s="116">
        <v>44489.395833333336</v>
      </c>
      <c r="B430" s="63" t="s">
        <v>49</v>
      </c>
      <c r="C430" s="64" t="s">
        <v>50</v>
      </c>
      <c r="D430" s="63" t="s">
        <v>55</v>
      </c>
      <c r="E430" s="84" t="s">
        <v>56</v>
      </c>
      <c r="F430" s="107">
        <v>12</v>
      </c>
      <c r="G430" s="166"/>
      <c r="H430" s="106">
        <v>58.412951999999997</v>
      </c>
      <c r="I430" s="167"/>
      <c r="J430" s="107">
        <v>90</v>
      </c>
      <c r="K430" s="168"/>
      <c r="L430" s="169"/>
      <c r="M430" s="170"/>
    </row>
    <row r="431" spans="1:13" ht="15.75" customHeight="1" x14ac:dyDescent="0.25">
      <c r="A431" s="87">
        <v>38771</v>
      </c>
      <c r="B431" s="76" t="s">
        <v>49</v>
      </c>
      <c r="C431" s="90" t="s">
        <v>35</v>
      </c>
      <c r="D431" s="76" t="s">
        <v>57</v>
      </c>
      <c r="E431" s="86" t="s">
        <v>58</v>
      </c>
      <c r="F431" s="111">
        <v>15</v>
      </c>
      <c r="G431" s="109">
        <f>AVERAGE(F431:F431)</f>
        <v>15</v>
      </c>
      <c r="H431" s="110">
        <v>2.06</v>
      </c>
      <c r="I431" s="121">
        <f>AVERAGE(H431:H431)</f>
        <v>2.06</v>
      </c>
      <c r="J431" s="111">
        <v>88</v>
      </c>
      <c r="K431" s="124">
        <f>AVERAGE(J431:J431)</f>
        <v>88</v>
      </c>
      <c r="L431" s="112" t="s">
        <v>28</v>
      </c>
      <c r="M431" s="113"/>
    </row>
    <row r="432" spans="1:13" ht="15.75" customHeight="1" x14ac:dyDescent="0.25">
      <c r="A432" s="81">
        <v>39464</v>
      </c>
      <c r="B432" s="58" t="s">
        <v>49</v>
      </c>
      <c r="C432" s="59" t="s">
        <v>35</v>
      </c>
      <c r="D432" s="58" t="s">
        <v>57</v>
      </c>
      <c r="E432" s="82" t="s">
        <v>58</v>
      </c>
      <c r="F432" s="104">
        <v>17</v>
      </c>
      <c r="G432" s="134">
        <f>GEOMEAN(F432:F434)</f>
        <v>20.938596140726663</v>
      </c>
      <c r="H432" s="103" t="s">
        <v>9</v>
      </c>
      <c r="I432" s="136">
        <f>GEOMEAN(H432:H434)</f>
        <v>0.91902121847104268</v>
      </c>
      <c r="J432" s="104">
        <v>102.1</v>
      </c>
      <c r="K432" s="138">
        <f>GEOMEAN(J432:J434)</f>
        <v>96.105547974399045</v>
      </c>
      <c r="L432" s="140" t="s">
        <v>28</v>
      </c>
      <c r="M432" s="142" t="s">
        <v>31</v>
      </c>
    </row>
    <row r="433" spans="1:13" ht="15.75" customHeight="1" x14ac:dyDescent="0.25">
      <c r="A433" s="78">
        <v>39601</v>
      </c>
      <c r="B433" s="55" t="s">
        <v>49</v>
      </c>
      <c r="C433" s="56" t="s">
        <v>35</v>
      </c>
      <c r="D433" s="55" t="s">
        <v>57</v>
      </c>
      <c r="E433" s="83" t="s">
        <v>58</v>
      </c>
      <c r="F433" s="104">
        <v>20</v>
      </c>
      <c r="G433" s="135"/>
      <c r="H433" s="103">
        <v>1.03</v>
      </c>
      <c r="I433" s="137"/>
      <c r="J433" s="104">
        <v>90</v>
      </c>
      <c r="K433" s="139"/>
      <c r="L433" s="141"/>
      <c r="M433" s="143"/>
    </row>
    <row r="434" spans="1:13" ht="15.75" customHeight="1" x14ac:dyDescent="0.25">
      <c r="A434" s="75">
        <v>39756</v>
      </c>
      <c r="B434" s="61" t="s">
        <v>49</v>
      </c>
      <c r="C434" s="62" t="s">
        <v>35</v>
      </c>
      <c r="D434" s="61" t="s">
        <v>57</v>
      </c>
      <c r="E434" s="77" t="s">
        <v>58</v>
      </c>
      <c r="F434" s="104">
        <v>27</v>
      </c>
      <c r="G434" s="157"/>
      <c r="H434" s="103">
        <v>0.82</v>
      </c>
      <c r="I434" s="160"/>
      <c r="J434" s="104">
        <v>96.6</v>
      </c>
      <c r="K434" s="161"/>
      <c r="L434" s="158"/>
      <c r="M434" s="159"/>
    </row>
    <row r="435" spans="1:13" ht="15.75" customHeight="1" x14ac:dyDescent="0.25">
      <c r="A435" s="78">
        <v>39898</v>
      </c>
      <c r="B435" s="58" t="s">
        <v>49</v>
      </c>
      <c r="C435" s="59" t="s">
        <v>35</v>
      </c>
      <c r="D435" s="58" t="s">
        <v>57</v>
      </c>
      <c r="E435" s="82" t="s">
        <v>58</v>
      </c>
      <c r="F435" s="104">
        <v>13</v>
      </c>
      <c r="G435" s="134">
        <f>GEOMEAN(F435:F436)</f>
        <v>13.964240043768941</v>
      </c>
      <c r="H435" s="103">
        <v>0.82</v>
      </c>
      <c r="I435" s="136">
        <f>GEOMEAN(H435:H436)</f>
        <v>1.1631852818876276</v>
      </c>
      <c r="J435" s="104">
        <v>102.1</v>
      </c>
      <c r="K435" s="138">
        <f>GEOMEAN(J435:J436)</f>
        <v>100.48726287445589</v>
      </c>
      <c r="L435" s="140" t="s">
        <v>28</v>
      </c>
      <c r="M435" s="153" t="s">
        <v>31</v>
      </c>
    </row>
    <row r="436" spans="1:13" ht="15.75" customHeight="1" x14ac:dyDescent="0.25">
      <c r="A436" s="78">
        <v>40021</v>
      </c>
      <c r="B436" s="61" t="s">
        <v>49</v>
      </c>
      <c r="C436" s="62" t="s">
        <v>35</v>
      </c>
      <c r="D436" s="61" t="s">
        <v>57</v>
      </c>
      <c r="E436" s="77" t="s">
        <v>58</v>
      </c>
      <c r="F436" s="104">
        <v>15</v>
      </c>
      <c r="G436" s="157"/>
      <c r="H436" s="103">
        <v>1.65</v>
      </c>
      <c r="I436" s="160"/>
      <c r="J436" s="104">
        <v>98.9</v>
      </c>
      <c r="K436" s="161"/>
      <c r="L436" s="158"/>
      <c r="M436" s="163"/>
    </row>
    <row r="437" spans="1:13" s="5" customFormat="1" ht="15.75" customHeight="1" x14ac:dyDescent="0.25">
      <c r="A437" s="81">
        <v>40240</v>
      </c>
      <c r="B437" s="58" t="s">
        <v>49</v>
      </c>
      <c r="C437" s="59" t="s">
        <v>35</v>
      </c>
      <c r="D437" s="58" t="s">
        <v>57</v>
      </c>
      <c r="E437" s="82" t="s">
        <v>58</v>
      </c>
      <c r="F437" s="104">
        <v>10</v>
      </c>
      <c r="G437" s="134">
        <f>GEOMEAN(F437:F440)</f>
        <v>18.047139600866299</v>
      </c>
      <c r="H437" s="103">
        <v>2.06</v>
      </c>
      <c r="I437" s="136">
        <f>GEOMEAN(H437:H440)</f>
        <v>2.5554256005605014</v>
      </c>
      <c r="J437" s="104">
        <v>96.1</v>
      </c>
      <c r="K437" s="138">
        <f>GEOMEAN(J437:J440)</f>
        <v>90.912215455341467</v>
      </c>
      <c r="L437" s="140" t="s">
        <v>28</v>
      </c>
      <c r="M437" s="153" t="s">
        <v>31</v>
      </c>
    </row>
    <row r="438" spans="1:13" ht="15.75" customHeight="1" x14ac:dyDescent="0.25">
      <c r="A438" s="78">
        <v>40315</v>
      </c>
      <c r="B438" s="55" t="s">
        <v>49</v>
      </c>
      <c r="C438" s="56" t="s">
        <v>35</v>
      </c>
      <c r="D438" s="55" t="s">
        <v>57</v>
      </c>
      <c r="E438" s="83" t="s">
        <v>58</v>
      </c>
      <c r="F438" s="104">
        <v>17</v>
      </c>
      <c r="G438" s="135"/>
      <c r="H438" s="103" t="s">
        <v>9</v>
      </c>
      <c r="I438" s="137"/>
      <c r="J438" s="104">
        <v>92</v>
      </c>
      <c r="K438" s="139"/>
      <c r="L438" s="141"/>
      <c r="M438" s="154"/>
    </row>
    <row r="439" spans="1:13" ht="15.75" customHeight="1" x14ac:dyDescent="0.25">
      <c r="A439" s="78">
        <v>40379</v>
      </c>
      <c r="B439" s="55" t="s">
        <v>49</v>
      </c>
      <c r="C439" s="56" t="s">
        <v>35</v>
      </c>
      <c r="D439" s="55" t="s">
        <v>57</v>
      </c>
      <c r="E439" s="83" t="s">
        <v>58</v>
      </c>
      <c r="F439" s="104">
        <v>39</v>
      </c>
      <c r="G439" s="135"/>
      <c r="H439" s="103">
        <v>3.17</v>
      </c>
      <c r="I439" s="137"/>
      <c r="J439" s="104">
        <v>87.9</v>
      </c>
      <c r="K439" s="139"/>
      <c r="L439" s="141"/>
      <c r="M439" s="154"/>
    </row>
    <row r="440" spans="1:13" ht="15.75" customHeight="1" x14ac:dyDescent="0.25">
      <c r="A440" s="75">
        <v>40472</v>
      </c>
      <c r="B440" s="61" t="s">
        <v>49</v>
      </c>
      <c r="C440" s="62" t="s">
        <v>35</v>
      </c>
      <c r="D440" s="61" t="s">
        <v>57</v>
      </c>
      <c r="E440" s="77" t="s">
        <v>58</v>
      </c>
      <c r="F440" s="104">
        <v>16</v>
      </c>
      <c r="G440" s="157"/>
      <c r="H440" s="103" t="s">
        <v>9</v>
      </c>
      <c r="I440" s="160"/>
      <c r="J440" s="104">
        <v>87.9</v>
      </c>
      <c r="K440" s="161"/>
      <c r="L440" s="158"/>
      <c r="M440" s="163"/>
    </row>
    <row r="441" spans="1:13" ht="15.75" customHeight="1" x14ac:dyDescent="0.25">
      <c r="A441" s="78">
        <v>40554</v>
      </c>
      <c r="B441" s="58" t="s">
        <v>49</v>
      </c>
      <c r="C441" s="59" t="s">
        <v>35</v>
      </c>
      <c r="D441" s="58" t="s">
        <v>57</v>
      </c>
      <c r="E441" s="82" t="s">
        <v>58</v>
      </c>
      <c r="F441" s="104">
        <v>10</v>
      </c>
      <c r="G441" s="134">
        <f>GEOMEAN(F441:F444)</f>
        <v>11.333681034273519</v>
      </c>
      <c r="H441" s="103">
        <v>1.03</v>
      </c>
      <c r="I441" s="136">
        <f>GEOMEAN(H441:H444)</f>
        <v>1.3426050363201727</v>
      </c>
      <c r="J441" s="104">
        <v>49</v>
      </c>
      <c r="K441" s="138">
        <f>GEOMEAN(J441:J444)</f>
        <v>78.701027813500616</v>
      </c>
      <c r="L441" s="140" t="s">
        <v>28</v>
      </c>
      <c r="M441" s="153" t="s">
        <v>31</v>
      </c>
    </row>
    <row r="442" spans="1:13" ht="15.75" customHeight="1" x14ac:dyDescent="0.25">
      <c r="A442" s="78">
        <v>40644</v>
      </c>
      <c r="B442" s="55" t="s">
        <v>49</v>
      </c>
      <c r="C442" s="56" t="s">
        <v>35</v>
      </c>
      <c r="D442" s="55" t="s">
        <v>57</v>
      </c>
      <c r="E442" s="83" t="s">
        <v>58</v>
      </c>
      <c r="F442" s="104">
        <v>2.5</v>
      </c>
      <c r="G442" s="135"/>
      <c r="H442" s="103">
        <v>1.03</v>
      </c>
      <c r="I442" s="137"/>
      <c r="J442" s="104">
        <v>97.9</v>
      </c>
      <c r="K442" s="139"/>
      <c r="L442" s="141"/>
      <c r="M442" s="154"/>
    </row>
    <row r="443" spans="1:13" ht="15.75" customHeight="1" x14ac:dyDescent="0.25">
      <c r="A443" s="78">
        <v>40729</v>
      </c>
      <c r="B443" s="55" t="s">
        <v>49</v>
      </c>
      <c r="C443" s="56" t="s">
        <v>35</v>
      </c>
      <c r="D443" s="55" t="s">
        <v>57</v>
      </c>
      <c r="E443" s="83" t="s">
        <v>58</v>
      </c>
      <c r="F443" s="104">
        <v>44</v>
      </c>
      <c r="G443" s="135"/>
      <c r="H443" s="103">
        <v>2.4700000000000002</v>
      </c>
      <c r="I443" s="137"/>
      <c r="J443" s="104">
        <v>85.9</v>
      </c>
      <c r="K443" s="139"/>
      <c r="L443" s="141"/>
      <c r="M443" s="154"/>
    </row>
    <row r="444" spans="1:13" ht="15.75" customHeight="1" x14ac:dyDescent="0.25">
      <c r="A444" s="78">
        <v>40834</v>
      </c>
      <c r="B444" s="61" t="s">
        <v>49</v>
      </c>
      <c r="C444" s="62" t="s">
        <v>35</v>
      </c>
      <c r="D444" s="61" t="s">
        <v>57</v>
      </c>
      <c r="E444" s="77" t="s">
        <v>58</v>
      </c>
      <c r="F444" s="104">
        <v>15</v>
      </c>
      <c r="G444" s="157"/>
      <c r="H444" s="103">
        <v>1.24</v>
      </c>
      <c r="I444" s="160"/>
      <c r="J444" s="104">
        <v>93.1</v>
      </c>
      <c r="K444" s="161"/>
      <c r="L444" s="158"/>
      <c r="M444" s="163"/>
    </row>
    <row r="445" spans="1:13" ht="15.75" customHeight="1" x14ac:dyDescent="0.25">
      <c r="A445" s="81">
        <v>40933</v>
      </c>
      <c r="B445" s="55" t="s">
        <v>49</v>
      </c>
      <c r="C445" s="56" t="s">
        <v>35</v>
      </c>
      <c r="D445" s="55" t="s">
        <v>57</v>
      </c>
      <c r="E445" s="83" t="s">
        <v>58</v>
      </c>
      <c r="F445" s="104">
        <v>14</v>
      </c>
      <c r="G445" s="134">
        <f>GEOMEAN(F445:F448)</f>
        <v>9.9049020364536133</v>
      </c>
      <c r="H445" s="103">
        <v>1.44</v>
      </c>
      <c r="I445" s="136">
        <f>GEOMEAN(H445:H448)</f>
        <v>1.383668493823055</v>
      </c>
      <c r="J445" s="104">
        <v>109.4</v>
      </c>
      <c r="K445" s="138">
        <f>GEOMEAN(J445:J448)</f>
        <v>95.919908683514052</v>
      </c>
      <c r="L445" s="140" t="s">
        <v>28</v>
      </c>
      <c r="M445" s="153" t="s">
        <v>31</v>
      </c>
    </row>
    <row r="446" spans="1:13" ht="15.75" customHeight="1" x14ac:dyDescent="0.25">
      <c r="A446" s="78">
        <v>41016</v>
      </c>
      <c r="B446" s="55" t="s">
        <v>49</v>
      </c>
      <c r="C446" s="56" t="s">
        <v>35</v>
      </c>
      <c r="D446" s="55" t="s">
        <v>57</v>
      </c>
      <c r="E446" s="83" t="s">
        <v>58</v>
      </c>
      <c r="F446" s="104">
        <v>11</v>
      </c>
      <c r="G446" s="135"/>
      <c r="H446" s="103">
        <v>1.03</v>
      </c>
      <c r="I446" s="137"/>
      <c r="J446" s="104">
        <v>88.2</v>
      </c>
      <c r="K446" s="139"/>
      <c r="L446" s="141"/>
      <c r="M446" s="154"/>
    </row>
    <row r="447" spans="1:13" ht="15.75" customHeight="1" x14ac:dyDescent="0.25">
      <c r="A447" s="78">
        <v>41101</v>
      </c>
      <c r="B447" s="55" t="s">
        <v>49</v>
      </c>
      <c r="C447" s="56" t="s">
        <v>35</v>
      </c>
      <c r="D447" s="55" t="s">
        <v>57</v>
      </c>
      <c r="E447" s="83" t="s">
        <v>58</v>
      </c>
      <c r="F447" s="104">
        <v>25</v>
      </c>
      <c r="G447" s="135"/>
      <c r="H447" s="103">
        <v>2.4</v>
      </c>
      <c r="I447" s="137"/>
      <c r="J447" s="104">
        <v>103.7</v>
      </c>
      <c r="K447" s="139"/>
      <c r="L447" s="141"/>
      <c r="M447" s="154"/>
    </row>
    <row r="448" spans="1:13" ht="15.75" customHeight="1" x14ac:dyDescent="0.25">
      <c r="A448" s="75">
        <v>41184</v>
      </c>
      <c r="B448" s="55" t="s">
        <v>49</v>
      </c>
      <c r="C448" s="56" t="s">
        <v>35</v>
      </c>
      <c r="D448" s="55" t="s">
        <v>57</v>
      </c>
      <c r="E448" s="83" t="s">
        <v>58</v>
      </c>
      <c r="F448" s="104">
        <v>2.5</v>
      </c>
      <c r="G448" s="135"/>
      <c r="H448" s="103">
        <v>1.0297155000000011</v>
      </c>
      <c r="I448" s="137"/>
      <c r="J448" s="104">
        <v>84.6</v>
      </c>
      <c r="K448" s="139"/>
      <c r="L448" s="141"/>
      <c r="M448" s="154"/>
    </row>
    <row r="449" spans="1:13" ht="15.75" customHeight="1" x14ac:dyDescent="0.25">
      <c r="A449" s="78">
        <v>42297</v>
      </c>
      <c r="B449" s="79" t="s">
        <v>49</v>
      </c>
      <c r="C449" s="89" t="s">
        <v>35</v>
      </c>
      <c r="D449" s="79" t="s">
        <v>57</v>
      </c>
      <c r="E449" s="80" t="s">
        <v>58</v>
      </c>
      <c r="F449" s="104">
        <v>21</v>
      </c>
      <c r="G449" s="102">
        <v>21</v>
      </c>
      <c r="H449" s="103">
        <v>1.0297155000000002</v>
      </c>
      <c r="I449" s="120">
        <v>1.0297155000000002</v>
      </c>
      <c r="J449" s="104">
        <v>92.2</v>
      </c>
      <c r="K449" s="123">
        <v>92.2</v>
      </c>
      <c r="L449" s="98" t="s">
        <v>28</v>
      </c>
      <c r="M449" s="71" t="s">
        <v>31</v>
      </c>
    </row>
    <row r="450" spans="1:13" ht="15.75" customHeight="1" x14ac:dyDescent="0.25">
      <c r="A450" s="81">
        <v>42430</v>
      </c>
      <c r="B450" s="58" t="s">
        <v>49</v>
      </c>
      <c r="C450" s="59" t="s">
        <v>35</v>
      </c>
      <c r="D450" s="58" t="s">
        <v>57</v>
      </c>
      <c r="E450" s="82" t="s">
        <v>58</v>
      </c>
      <c r="F450" s="104">
        <v>18</v>
      </c>
      <c r="G450" s="134">
        <f>GEOMEAN(F450:F453)</f>
        <v>21.383671649138826</v>
      </c>
      <c r="H450" s="103">
        <v>0.41188619999999898</v>
      </c>
      <c r="I450" s="136">
        <f>GEOMEAN(H450:H453)</f>
        <v>0.99459660093712843</v>
      </c>
      <c r="J450" s="104">
        <v>102.5</v>
      </c>
      <c r="K450" s="138">
        <f>GEOMEAN(J450:J453)</f>
        <v>100.77114347570026</v>
      </c>
      <c r="L450" s="140" t="s">
        <v>28</v>
      </c>
      <c r="M450" s="142" t="s">
        <v>31</v>
      </c>
    </row>
    <row r="451" spans="1:13" ht="15.75" customHeight="1" x14ac:dyDescent="0.25">
      <c r="A451" s="78">
        <v>42487</v>
      </c>
      <c r="B451" s="55" t="s">
        <v>49</v>
      </c>
      <c r="C451" s="56" t="s">
        <v>35</v>
      </c>
      <c r="D451" s="55" t="s">
        <v>57</v>
      </c>
      <c r="E451" s="83" t="s">
        <v>58</v>
      </c>
      <c r="F451" s="104">
        <v>44</v>
      </c>
      <c r="G451" s="135"/>
      <c r="H451" s="103">
        <v>0.82377240000000007</v>
      </c>
      <c r="I451" s="137"/>
      <c r="J451" s="104">
        <v>98.7</v>
      </c>
      <c r="K451" s="139"/>
      <c r="L451" s="141"/>
      <c r="M451" s="143"/>
    </row>
    <row r="452" spans="1:13" ht="15.75" customHeight="1" x14ac:dyDescent="0.25">
      <c r="A452" s="78">
        <v>42571</v>
      </c>
      <c r="B452" s="55" t="s">
        <v>49</v>
      </c>
      <c r="C452" s="56" t="s">
        <v>35</v>
      </c>
      <c r="D452" s="55" t="s">
        <v>57</v>
      </c>
      <c r="E452" s="83" t="s">
        <v>58</v>
      </c>
      <c r="F452" s="104">
        <v>33</v>
      </c>
      <c r="G452" s="135"/>
      <c r="H452" s="103">
        <v>3.5010327000000006</v>
      </c>
      <c r="I452" s="137"/>
      <c r="J452" s="104">
        <v>96.8</v>
      </c>
      <c r="K452" s="139"/>
      <c r="L452" s="141"/>
      <c r="M452" s="143"/>
    </row>
    <row r="453" spans="1:13" ht="15.75" customHeight="1" x14ac:dyDescent="0.25">
      <c r="A453" s="75">
        <v>42661</v>
      </c>
      <c r="B453" s="61" t="s">
        <v>49</v>
      </c>
      <c r="C453" s="62" t="s">
        <v>35</v>
      </c>
      <c r="D453" s="61" t="s">
        <v>57</v>
      </c>
      <c r="E453" s="77" t="s">
        <v>58</v>
      </c>
      <c r="F453" s="104">
        <v>8</v>
      </c>
      <c r="G453" s="135"/>
      <c r="H453" s="103">
        <v>0.82377239999999874</v>
      </c>
      <c r="I453" s="137"/>
      <c r="J453" s="104">
        <v>105.3</v>
      </c>
      <c r="K453" s="139"/>
      <c r="L453" s="158"/>
      <c r="M453" s="159"/>
    </row>
    <row r="454" spans="1:13" ht="15.75" customHeight="1" x14ac:dyDescent="0.25">
      <c r="A454" s="78">
        <v>42754</v>
      </c>
      <c r="B454" s="55" t="s">
        <v>49</v>
      </c>
      <c r="C454" s="56" t="s">
        <v>35</v>
      </c>
      <c r="D454" s="55" t="s">
        <v>57</v>
      </c>
      <c r="E454" s="83" t="s">
        <v>58</v>
      </c>
      <c r="F454" s="104">
        <v>14</v>
      </c>
      <c r="G454" s="134">
        <f>GEOMEAN(F454:F457)</f>
        <v>18.553503162023137</v>
      </c>
      <c r="H454" s="103">
        <v>2.883203400000002</v>
      </c>
      <c r="I454" s="136">
        <f>GEOMEAN(H454:H457)</f>
        <v>1.2959366146549869</v>
      </c>
      <c r="J454" s="104">
        <v>130.80000000000001</v>
      </c>
      <c r="K454" s="138">
        <f>GEOMEAN(J454:J457)</f>
        <v>96.371705427459162</v>
      </c>
      <c r="L454" s="140" t="s">
        <v>28</v>
      </c>
      <c r="M454" s="142" t="s">
        <v>31</v>
      </c>
    </row>
    <row r="455" spans="1:13" ht="15.75" customHeight="1" x14ac:dyDescent="0.25">
      <c r="A455" s="78">
        <v>42829</v>
      </c>
      <c r="B455" s="55" t="s">
        <v>49</v>
      </c>
      <c r="C455" s="56" t="s">
        <v>35</v>
      </c>
      <c r="D455" s="55" t="s">
        <v>57</v>
      </c>
      <c r="E455" s="83" t="s">
        <v>58</v>
      </c>
      <c r="F455" s="104">
        <v>23</v>
      </c>
      <c r="G455" s="135"/>
      <c r="H455" s="103">
        <v>1.441601700000001</v>
      </c>
      <c r="I455" s="137"/>
      <c r="J455" s="104">
        <v>77.5</v>
      </c>
      <c r="K455" s="139"/>
      <c r="L455" s="141"/>
      <c r="M455" s="143"/>
    </row>
    <row r="456" spans="1:13" ht="15.75" customHeight="1" x14ac:dyDescent="0.25">
      <c r="A456" s="78">
        <v>42913</v>
      </c>
      <c r="B456" s="55" t="s">
        <v>49</v>
      </c>
      <c r="C456" s="56" t="s">
        <v>35</v>
      </c>
      <c r="D456" s="55" t="s">
        <v>57</v>
      </c>
      <c r="E456" s="83" t="s">
        <v>58</v>
      </c>
      <c r="F456" s="104">
        <v>23</v>
      </c>
      <c r="G456" s="135"/>
      <c r="H456" s="103">
        <v>0.82377240000000007</v>
      </c>
      <c r="I456" s="137"/>
      <c r="J456" s="104">
        <v>101.3</v>
      </c>
      <c r="K456" s="139"/>
      <c r="L456" s="141"/>
      <c r="M456" s="143"/>
    </row>
    <row r="457" spans="1:13" ht="15.75" customHeight="1" x14ac:dyDescent="0.25">
      <c r="A457" s="78">
        <v>43011.520833333336</v>
      </c>
      <c r="B457" s="55" t="s">
        <v>49</v>
      </c>
      <c r="C457" s="56" t="s">
        <v>35</v>
      </c>
      <c r="D457" s="55" t="s">
        <v>57</v>
      </c>
      <c r="E457" s="83" t="s">
        <v>58</v>
      </c>
      <c r="F457" s="104">
        <v>16</v>
      </c>
      <c r="G457" s="135"/>
      <c r="H457" s="103">
        <v>0.82377240000000074</v>
      </c>
      <c r="I457" s="137"/>
      <c r="J457" s="104">
        <v>84</v>
      </c>
      <c r="K457" s="139"/>
      <c r="L457" s="141"/>
      <c r="M457" s="143"/>
    </row>
    <row r="458" spans="1:13" ht="15.75" customHeight="1" x14ac:dyDescent="0.25">
      <c r="A458" s="81">
        <v>43179</v>
      </c>
      <c r="B458" s="58" t="s">
        <v>49</v>
      </c>
      <c r="C458" s="59" t="s">
        <v>35</v>
      </c>
      <c r="D458" s="58" t="s">
        <v>57</v>
      </c>
      <c r="E458" s="82" t="s">
        <v>58</v>
      </c>
      <c r="F458" s="104">
        <v>13</v>
      </c>
      <c r="G458" s="134">
        <f>GEOMEAN(F458:F460)</f>
        <v>12.765008597719815</v>
      </c>
      <c r="H458" s="103">
        <v>1.7149911652499985</v>
      </c>
      <c r="I458" s="136">
        <f>GEOMEAN(H458:H460)</f>
        <v>1.7853861109385052</v>
      </c>
      <c r="J458" s="104">
        <v>100.44999999999999</v>
      </c>
      <c r="K458" s="138">
        <f>GEOMEAN(J458:J460)</f>
        <v>84.965885779736794</v>
      </c>
      <c r="L458" s="140" t="s">
        <v>28</v>
      </c>
      <c r="M458" s="142" t="s">
        <v>31</v>
      </c>
    </row>
    <row r="459" spans="1:13" ht="15.75" customHeight="1" x14ac:dyDescent="0.25">
      <c r="A459" s="78">
        <v>43222</v>
      </c>
      <c r="B459" s="55" t="s">
        <v>49</v>
      </c>
      <c r="C459" s="56" t="s">
        <v>35</v>
      </c>
      <c r="D459" s="55" t="s">
        <v>57</v>
      </c>
      <c r="E459" s="83" t="s">
        <v>58</v>
      </c>
      <c r="F459" s="104">
        <v>10</v>
      </c>
      <c r="G459" s="135"/>
      <c r="H459" s="103">
        <v>2.1548341410750012</v>
      </c>
      <c r="I459" s="137"/>
      <c r="J459" s="104">
        <v>86.8</v>
      </c>
      <c r="K459" s="139"/>
      <c r="L459" s="141"/>
      <c r="M459" s="143"/>
    </row>
    <row r="460" spans="1:13" ht="15.75" customHeight="1" x14ac:dyDescent="0.25">
      <c r="A460" s="78">
        <v>43398</v>
      </c>
      <c r="B460" s="55" t="s">
        <v>49</v>
      </c>
      <c r="C460" s="56" t="s">
        <v>35</v>
      </c>
      <c r="D460" s="55" t="s">
        <v>57</v>
      </c>
      <c r="E460" s="83" t="s">
        <v>58</v>
      </c>
      <c r="F460" s="104">
        <v>16</v>
      </c>
      <c r="G460" s="135"/>
      <c r="H460" s="103">
        <v>1.54</v>
      </c>
      <c r="I460" s="137"/>
      <c r="J460" s="104">
        <v>70.349999999999994</v>
      </c>
      <c r="K460" s="139"/>
      <c r="L460" s="141"/>
      <c r="M460" s="143"/>
    </row>
    <row r="461" spans="1:13" ht="15.75" customHeight="1" x14ac:dyDescent="0.25">
      <c r="A461" s="81">
        <v>43542</v>
      </c>
      <c r="B461" s="58" t="s">
        <v>49</v>
      </c>
      <c r="C461" s="59" t="s">
        <v>35</v>
      </c>
      <c r="D461" s="58" t="s">
        <v>57</v>
      </c>
      <c r="E461" s="82" t="s">
        <v>58</v>
      </c>
      <c r="F461" s="104">
        <v>10</v>
      </c>
      <c r="G461" s="134">
        <f>GEOMEAN(F461:F464)</f>
        <v>12.877547884506972</v>
      </c>
      <c r="H461" s="103">
        <v>0.9</v>
      </c>
      <c r="I461" s="136">
        <f>GEOMEAN(H461:H464)</f>
        <v>0.87079404530751114</v>
      </c>
      <c r="J461" s="104">
        <v>84.4</v>
      </c>
      <c r="K461" s="138">
        <f>GEOMEAN(J461:J464)</f>
        <v>93.646082497820345</v>
      </c>
      <c r="L461" s="140" t="s">
        <v>28</v>
      </c>
      <c r="M461" s="142" t="s">
        <v>31</v>
      </c>
    </row>
    <row r="462" spans="1:13" ht="15.75" customHeight="1" x14ac:dyDescent="0.25">
      <c r="A462" s="78">
        <v>43594</v>
      </c>
      <c r="B462" s="55" t="s">
        <v>49</v>
      </c>
      <c r="C462" s="56" t="s">
        <v>35</v>
      </c>
      <c r="D462" s="55" t="s">
        <v>57</v>
      </c>
      <c r="E462" s="83" t="s">
        <v>58</v>
      </c>
      <c r="F462" s="104">
        <v>12.5</v>
      </c>
      <c r="G462" s="135"/>
      <c r="H462" s="103">
        <v>0.48</v>
      </c>
      <c r="I462" s="137"/>
      <c r="J462" s="104">
        <v>89.9</v>
      </c>
      <c r="K462" s="139"/>
      <c r="L462" s="141"/>
      <c r="M462" s="143"/>
    </row>
    <row r="463" spans="1:13" ht="15.75" customHeight="1" x14ac:dyDescent="0.25">
      <c r="A463" s="78">
        <v>43690</v>
      </c>
      <c r="B463" s="55" t="s">
        <v>49</v>
      </c>
      <c r="C463" s="56" t="s">
        <v>35</v>
      </c>
      <c r="D463" s="55" t="s">
        <v>57</v>
      </c>
      <c r="E463" s="83" t="s">
        <v>58</v>
      </c>
      <c r="F463" s="104">
        <v>20</v>
      </c>
      <c r="G463" s="135"/>
      <c r="H463" s="103">
        <v>1.1000000000000001</v>
      </c>
      <c r="I463" s="137"/>
      <c r="J463" s="104">
        <v>107.2</v>
      </c>
      <c r="K463" s="139"/>
      <c r="L463" s="141"/>
      <c r="M463" s="143"/>
    </row>
    <row r="464" spans="1:13" ht="15.75" customHeight="1" x14ac:dyDescent="0.25">
      <c r="A464" s="78">
        <v>43775</v>
      </c>
      <c r="B464" s="55" t="s">
        <v>49</v>
      </c>
      <c r="C464" s="56" t="s">
        <v>35</v>
      </c>
      <c r="D464" s="55" t="s">
        <v>57</v>
      </c>
      <c r="E464" s="83" t="s">
        <v>58</v>
      </c>
      <c r="F464" s="104">
        <v>11</v>
      </c>
      <c r="G464" s="135"/>
      <c r="H464" s="103">
        <v>1.21</v>
      </c>
      <c r="I464" s="137"/>
      <c r="J464" s="104">
        <v>94.55</v>
      </c>
      <c r="K464" s="139"/>
      <c r="L464" s="141"/>
      <c r="M464" s="143"/>
    </row>
    <row r="465" spans="1:13" ht="15.75" customHeight="1" x14ac:dyDescent="0.25">
      <c r="A465" s="81">
        <v>43888</v>
      </c>
      <c r="B465" s="58" t="s">
        <v>49</v>
      </c>
      <c r="C465" s="59" t="s">
        <v>35</v>
      </c>
      <c r="D465" s="58" t="s">
        <v>57</v>
      </c>
      <c r="E465" s="82" t="s">
        <v>58</v>
      </c>
      <c r="F465" s="104">
        <v>22</v>
      </c>
      <c r="G465" s="134">
        <f>GEOMEAN(F465:F468)</f>
        <v>24.400748073367946</v>
      </c>
      <c r="H465" s="103">
        <v>3.5</v>
      </c>
      <c r="I465" s="136">
        <f>GEOMEAN(H465:H466,H468)</f>
        <v>1.304520449175206</v>
      </c>
      <c r="J465" s="104">
        <v>92.7</v>
      </c>
      <c r="K465" s="138">
        <f>GEOMEAN(J465:J468)</f>
        <v>92.094388745569574</v>
      </c>
      <c r="L465" s="140" t="s">
        <v>28</v>
      </c>
      <c r="M465" s="142" t="s">
        <v>31</v>
      </c>
    </row>
    <row r="466" spans="1:13" ht="15.75" customHeight="1" x14ac:dyDescent="0.25">
      <c r="A466" s="78">
        <v>43998</v>
      </c>
      <c r="B466" s="55" t="s">
        <v>49</v>
      </c>
      <c r="C466" s="56" t="s">
        <v>35</v>
      </c>
      <c r="D466" s="55" t="s">
        <v>57</v>
      </c>
      <c r="E466" s="83" t="s">
        <v>58</v>
      </c>
      <c r="F466" s="104">
        <v>33.5</v>
      </c>
      <c r="G466" s="135"/>
      <c r="H466" s="103">
        <v>0.53403620118749462</v>
      </c>
      <c r="I466" s="137"/>
      <c r="J466" s="104">
        <v>92.55</v>
      </c>
      <c r="K466" s="139"/>
      <c r="L466" s="141"/>
      <c r="M466" s="143"/>
    </row>
    <row r="467" spans="1:13" ht="15.75" customHeight="1" x14ac:dyDescent="0.25">
      <c r="A467" s="78">
        <v>44068</v>
      </c>
      <c r="B467" s="55" t="s">
        <v>49</v>
      </c>
      <c r="C467" s="56" t="s">
        <v>35</v>
      </c>
      <c r="D467" s="55" t="s">
        <v>57</v>
      </c>
      <c r="E467" s="83" t="s">
        <v>58</v>
      </c>
      <c r="F467" s="104">
        <v>26</v>
      </c>
      <c r="G467" s="135"/>
      <c r="H467" s="103" t="s">
        <v>9</v>
      </c>
      <c r="I467" s="137"/>
      <c r="J467" s="104">
        <v>107.15</v>
      </c>
      <c r="K467" s="139"/>
      <c r="L467" s="141"/>
      <c r="M467" s="143"/>
    </row>
    <row r="468" spans="1:13" ht="15.75" customHeight="1" x14ac:dyDescent="0.25">
      <c r="A468" s="78">
        <v>44160</v>
      </c>
      <c r="B468" s="55" t="s">
        <v>49</v>
      </c>
      <c r="C468" s="56" t="s">
        <v>35</v>
      </c>
      <c r="D468" s="55" t="s">
        <v>57</v>
      </c>
      <c r="E468" s="83" t="s">
        <v>58</v>
      </c>
      <c r="F468" s="92">
        <v>18.5</v>
      </c>
      <c r="G468" s="135"/>
      <c r="H468" s="96">
        <v>1.1877196228333302</v>
      </c>
      <c r="I468" s="137"/>
      <c r="J468" s="92">
        <v>78.25</v>
      </c>
      <c r="K468" s="139"/>
      <c r="L468" s="141"/>
      <c r="M468" s="143"/>
    </row>
    <row r="469" spans="1:13" ht="15.75" customHeight="1" x14ac:dyDescent="0.25">
      <c r="A469" s="81">
        <v>44260</v>
      </c>
      <c r="B469" s="58" t="s">
        <v>49</v>
      </c>
      <c r="C469" s="59" t="s">
        <v>35</v>
      </c>
      <c r="D469" s="58" t="s">
        <v>57</v>
      </c>
      <c r="E469" s="82" t="s">
        <v>58</v>
      </c>
      <c r="F469" s="104">
        <v>9.6825294731186275</v>
      </c>
      <c r="G469" s="134">
        <f>GEOMEAN(F469:F471)</f>
        <v>14.885885518015307</v>
      </c>
      <c r="H469" s="103">
        <v>0.89441088330001151</v>
      </c>
      <c r="I469" s="136">
        <f>GEOMEAN(H469:H470)</f>
        <v>1.5219351845612006</v>
      </c>
      <c r="J469" s="104">
        <v>97.2</v>
      </c>
      <c r="K469" s="138">
        <f>GEOMEAN(J469:J471)</f>
        <v>79.793272088110399</v>
      </c>
      <c r="L469" s="140" t="s">
        <v>28</v>
      </c>
      <c r="M469" s="142" t="s">
        <v>31</v>
      </c>
    </row>
    <row r="470" spans="1:13" ht="15.75" customHeight="1" x14ac:dyDescent="0.25">
      <c r="A470" s="78">
        <v>44448</v>
      </c>
      <c r="B470" s="55" t="s">
        <v>49</v>
      </c>
      <c r="C470" s="56" t="s">
        <v>35</v>
      </c>
      <c r="D470" s="55" t="s">
        <v>57</v>
      </c>
      <c r="E470" s="83" t="s">
        <v>58</v>
      </c>
      <c r="F470" s="104">
        <v>17.930053912706594</v>
      </c>
      <c r="G470" s="135"/>
      <c r="H470" s="103">
        <v>2.5897344825000141</v>
      </c>
      <c r="I470" s="137"/>
      <c r="J470" s="104">
        <v>61.6</v>
      </c>
      <c r="K470" s="139"/>
      <c r="L470" s="141"/>
      <c r="M470" s="143"/>
    </row>
    <row r="471" spans="1:13" ht="15.75" customHeight="1" thickBot="1" x14ac:dyDescent="0.3">
      <c r="A471" s="116">
        <v>44516</v>
      </c>
      <c r="B471" s="63" t="s">
        <v>49</v>
      </c>
      <c r="C471" s="64" t="s">
        <v>35</v>
      </c>
      <c r="D471" s="63" t="s">
        <v>57</v>
      </c>
      <c r="E471" s="84" t="s">
        <v>58</v>
      </c>
      <c r="F471" s="107">
        <v>19</v>
      </c>
      <c r="G471" s="166"/>
      <c r="H471" s="106" t="s">
        <v>9</v>
      </c>
      <c r="I471" s="167"/>
      <c r="J471" s="107">
        <v>84.85</v>
      </c>
      <c r="K471" s="168"/>
      <c r="L471" s="169"/>
      <c r="M471" s="170"/>
    </row>
    <row r="472" spans="1:13" ht="15.75" customHeight="1" x14ac:dyDescent="0.25">
      <c r="A472" s="87">
        <v>38771</v>
      </c>
      <c r="B472" s="52" t="s">
        <v>49</v>
      </c>
      <c r="C472" s="53" t="s">
        <v>59</v>
      </c>
      <c r="D472" s="52" t="s">
        <v>60</v>
      </c>
      <c r="E472" s="88" t="s">
        <v>61</v>
      </c>
      <c r="F472" s="111">
        <v>15</v>
      </c>
      <c r="G472" s="195">
        <f>GEOMEAN(F472:F473)</f>
        <v>17.748239349298849</v>
      </c>
      <c r="H472" s="110">
        <v>4.12</v>
      </c>
      <c r="I472" s="196">
        <f>GEOMEAN(H472:H473)</f>
        <v>5.5253235199398052</v>
      </c>
      <c r="J472" s="111">
        <v>84</v>
      </c>
      <c r="K472" s="197">
        <f>GEOMEAN(J472:J473)</f>
        <v>86.463865284869144</v>
      </c>
      <c r="L472" s="198" t="s">
        <v>28</v>
      </c>
      <c r="M472" s="204"/>
    </row>
    <row r="473" spans="1:13" ht="15.75" customHeight="1" x14ac:dyDescent="0.25">
      <c r="A473" s="78">
        <v>38947</v>
      </c>
      <c r="B473" s="61" t="s">
        <v>49</v>
      </c>
      <c r="C473" s="62" t="s">
        <v>59</v>
      </c>
      <c r="D473" s="61" t="s">
        <v>60</v>
      </c>
      <c r="E473" s="77" t="s">
        <v>61</v>
      </c>
      <c r="F473" s="104">
        <v>21</v>
      </c>
      <c r="G473" s="157"/>
      <c r="H473" s="103">
        <v>7.41</v>
      </c>
      <c r="I473" s="160"/>
      <c r="J473" s="104">
        <v>89</v>
      </c>
      <c r="K473" s="161"/>
      <c r="L473" s="158"/>
      <c r="M473" s="163"/>
    </row>
    <row r="474" spans="1:13" ht="15.75" customHeight="1" x14ac:dyDescent="0.25">
      <c r="A474" s="81">
        <v>39464</v>
      </c>
      <c r="B474" s="58" t="s">
        <v>49</v>
      </c>
      <c r="C474" s="59" t="s">
        <v>59</v>
      </c>
      <c r="D474" s="58" t="s">
        <v>60</v>
      </c>
      <c r="E474" s="82" t="s">
        <v>61</v>
      </c>
      <c r="F474" s="104">
        <v>23</v>
      </c>
      <c r="G474" s="134">
        <f>GEOMEAN(F474,F475,F477)</f>
        <v>17.373509697409549</v>
      </c>
      <c r="H474" s="103" t="s">
        <v>9</v>
      </c>
      <c r="I474" s="136">
        <f>GEOMEAN(H474:H477)</f>
        <v>2.6198282386446636</v>
      </c>
      <c r="J474" s="104">
        <v>103.3</v>
      </c>
      <c r="K474" s="138">
        <f>GEOMEAN(J474:J477)</f>
        <v>98.62169041049907</v>
      </c>
      <c r="L474" s="140" t="s">
        <v>28</v>
      </c>
      <c r="M474" s="153" t="s">
        <v>31</v>
      </c>
    </row>
    <row r="475" spans="1:13" ht="15.75" customHeight="1" x14ac:dyDescent="0.25">
      <c r="A475" s="78">
        <v>39601</v>
      </c>
      <c r="B475" s="55" t="s">
        <v>49</v>
      </c>
      <c r="C475" s="56" t="s">
        <v>59</v>
      </c>
      <c r="D475" s="55" t="s">
        <v>60</v>
      </c>
      <c r="E475" s="83" t="s">
        <v>61</v>
      </c>
      <c r="F475" s="104">
        <v>12</v>
      </c>
      <c r="G475" s="135"/>
      <c r="H475" s="103">
        <v>1.85</v>
      </c>
      <c r="I475" s="137"/>
      <c r="J475" s="104">
        <v>85</v>
      </c>
      <c r="K475" s="139"/>
      <c r="L475" s="141"/>
      <c r="M475" s="154"/>
    </row>
    <row r="476" spans="1:13" ht="15.75" customHeight="1" x14ac:dyDescent="0.25">
      <c r="A476" s="78">
        <v>39709</v>
      </c>
      <c r="B476" s="55" t="s">
        <v>49</v>
      </c>
      <c r="C476" s="56" t="s">
        <v>59</v>
      </c>
      <c r="D476" s="55" t="s">
        <v>60</v>
      </c>
      <c r="E476" s="83" t="s">
        <v>61</v>
      </c>
      <c r="F476" s="104" t="s">
        <v>9</v>
      </c>
      <c r="G476" s="135"/>
      <c r="H476" s="103" t="s">
        <v>9</v>
      </c>
      <c r="I476" s="137"/>
      <c r="J476" s="104">
        <v>111.3</v>
      </c>
      <c r="K476" s="139"/>
      <c r="L476" s="141"/>
      <c r="M476" s="154"/>
    </row>
    <row r="477" spans="1:13" ht="15.75" customHeight="1" x14ac:dyDescent="0.25">
      <c r="A477" s="78">
        <v>39756</v>
      </c>
      <c r="B477" s="61" t="s">
        <v>49</v>
      </c>
      <c r="C477" s="62" t="s">
        <v>59</v>
      </c>
      <c r="D477" s="61" t="s">
        <v>60</v>
      </c>
      <c r="E477" s="77" t="s">
        <v>61</v>
      </c>
      <c r="F477" s="104">
        <v>19</v>
      </c>
      <c r="G477" s="157"/>
      <c r="H477" s="103">
        <v>3.71</v>
      </c>
      <c r="I477" s="160"/>
      <c r="J477" s="104">
        <v>96.8</v>
      </c>
      <c r="K477" s="161"/>
      <c r="L477" s="158"/>
      <c r="M477" s="163"/>
    </row>
    <row r="478" spans="1:13" ht="15.75" customHeight="1" x14ac:dyDescent="0.25">
      <c r="A478" s="81">
        <v>39898</v>
      </c>
      <c r="B478" s="58" t="s">
        <v>49</v>
      </c>
      <c r="C478" s="59" t="s">
        <v>59</v>
      </c>
      <c r="D478" s="58" t="s">
        <v>60</v>
      </c>
      <c r="E478" s="82" t="s">
        <v>61</v>
      </c>
      <c r="F478" s="104">
        <v>14</v>
      </c>
      <c r="G478" s="134">
        <f>GEOMEAN(F478:F479)</f>
        <v>15.874507866387543</v>
      </c>
      <c r="H478" s="103">
        <v>3.15</v>
      </c>
      <c r="I478" s="136">
        <f>GEOMEAN(H478:H479)</f>
        <v>1.9763602910400726</v>
      </c>
      <c r="J478" s="104">
        <v>104.7</v>
      </c>
      <c r="K478" s="138">
        <f>GEOMEAN(J478:J479)</f>
        <v>104.59995219884185</v>
      </c>
      <c r="L478" s="140" t="s">
        <v>28</v>
      </c>
      <c r="M478" s="153" t="s">
        <v>31</v>
      </c>
    </row>
    <row r="479" spans="1:13" ht="15.75" customHeight="1" x14ac:dyDescent="0.25">
      <c r="A479" s="75">
        <v>40021</v>
      </c>
      <c r="B479" s="61" t="s">
        <v>49</v>
      </c>
      <c r="C479" s="62" t="s">
        <v>59</v>
      </c>
      <c r="D479" s="61" t="s">
        <v>60</v>
      </c>
      <c r="E479" s="77" t="s">
        <v>61</v>
      </c>
      <c r="F479" s="104">
        <v>18</v>
      </c>
      <c r="G479" s="157"/>
      <c r="H479" s="103">
        <v>1.24</v>
      </c>
      <c r="I479" s="160"/>
      <c r="J479" s="104">
        <v>104.5</v>
      </c>
      <c r="K479" s="161"/>
      <c r="L479" s="158"/>
      <c r="M479" s="163"/>
    </row>
    <row r="480" spans="1:13" ht="15.75" customHeight="1" x14ac:dyDescent="0.25">
      <c r="A480" s="78">
        <v>40240</v>
      </c>
      <c r="B480" s="58" t="s">
        <v>49</v>
      </c>
      <c r="C480" s="59" t="s">
        <v>59</v>
      </c>
      <c r="D480" s="58" t="s">
        <v>60</v>
      </c>
      <c r="E480" s="82" t="s">
        <v>61</v>
      </c>
      <c r="F480" s="104">
        <v>12</v>
      </c>
      <c r="G480" s="134">
        <f>GEOMEAN(F480:F483)</f>
        <v>17.313575711652494</v>
      </c>
      <c r="H480" s="103">
        <v>1.44</v>
      </c>
      <c r="I480" s="136">
        <f>GEOMEAN(H480:H483)</f>
        <v>1.8859480374602053</v>
      </c>
      <c r="J480" s="104">
        <v>93.4</v>
      </c>
      <c r="K480" s="138">
        <f>GEOMEAN(J480:J483)</f>
        <v>92.300195520195302</v>
      </c>
      <c r="L480" s="140" t="s">
        <v>28</v>
      </c>
      <c r="M480" s="153" t="s">
        <v>31</v>
      </c>
    </row>
    <row r="481" spans="1:13" ht="15.75" customHeight="1" x14ac:dyDescent="0.25">
      <c r="A481" s="78">
        <v>40315</v>
      </c>
      <c r="B481" s="55" t="s">
        <v>49</v>
      </c>
      <c r="C481" s="56" t="s">
        <v>59</v>
      </c>
      <c r="D481" s="55" t="s">
        <v>60</v>
      </c>
      <c r="E481" s="83" t="s">
        <v>61</v>
      </c>
      <c r="F481" s="104">
        <v>16</v>
      </c>
      <c r="G481" s="135"/>
      <c r="H481" s="103" t="s">
        <v>9</v>
      </c>
      <c r="I481" s="137"/>
      <c r="J481" s="104">
        <v>95.3</v>
      </c>
      <c r="K481" s="139"/>
      <c r="L481" s="141"/>
      <c r="M481" s="154"/>
    </row>
    <row r="482" spans="1:13" ht="15.75" customHeight="1" x14ac:dyDescent="0.25">
      <c r="A482" s="78">
        <v>40379</v>
      </c>
      <c r="B482" s="55" t="s">
        <v>49</v>
      </c>
      <c r="C482" s="56" t="s">
        <v>59</v>
      </c>
      <c r="D482" s="55" t="s">
        <v>60</v>
      </c>
      <c r="E482" s="83" t="s">
        <v>61</v>
      </c>
      <c r="F482" s="104">
        <v>18</v>
      </c>
      <c r="G482" s="135"/>
      <c r="H482" s="103">
        <v>2.4700000000000002</v>
      </c>
      <c r="I482" s="137"/>
      <c r="J482" s="104">
        <v>90.6</v>
      </c>
      <c r="K482" s="139"/>
      <c r="L482" s="141"/>
      <c r="M482" s="154"/>
    </row>
    <row r="483" spans="1:13" ht="15.75" customHeight="1" x14ac:dyDescent="0.25">
      <c r="A483" s="78">
        <v>40472</v>
      </c>
      <c r="B483" s="61" t="s">
        <v>49</v>
      </c>
      <c r="C483" s="62" t="s">
        <v>59</v>
      </c>
      <c r="D483" s="61" t="s">
        <v>60</v>
      </c>
      <c r="E483" s="77" t="s">
        <v>61</v>
      </c>
      <c r="F483" s="104">
        <v>26</v>
      </c>
      <c r="G483" s="157"/>
      <c r="H483" s="103" t="s">
        <v>9</v>
      </c>
      <c r="I483" s="160"/>
      <c r="J483" s="104">
        <v>90</v>
      </c>
      <c r="K483" s="161"/>
      <c r="L483" s="158"/>
      <c r="M483" s="163"/>
    </row>
    <row r="484" spans="1:13" ht="15.75" customHeight="1" x14ac:dyDescent="0.25">
      <c r="A484" s="81">
        <v>40553</v>
      </c>
      <c r="B484" s="58" t="s">
        <v>49</v>
      </c>
      <c r="C484" s="59" t="s">
        <v>59</v>
      </c>
      <c r="D484" s="58" t="s">
        <v>60</v>
      </c>
      <c r="E484" s="82" t="s">
        <v>61</v>
      </c>
      <c r="F484" s="104">
        <v>5</v>
      </c>
      <c r="G484" s="134">
        <f>GEOMEAN(F484:F487)</f>
        <v>10.400314334861216</v>
      </c>
      <c r="H484" s="103">
        <v>1.85</v>
      </c>
      <c r="I484" s="136">
        <f>GEOMEAN(H484:H487)</f>
        <v>2.8219588567639091</v>
      </c>
      <c r="J484" s="104">
        <v>46.6</v>
      </c>
      <c r="K484" s="138">
        <f>GEOMEAN(J484:J487)</f>
        <v>78.963780489051814</v>
      </c>
      <c r="L484" s="140" t="s">
        <v>28</v>
      </c>
      <c r="M484" s="153" t="s">
        <v>31</v>
      </c>
    </row>
    <row r="485" spans="1:13" ht="15.75" customHeight="1" x14ac:dyDescent="0.25">
      <c r="A485" s="78">
        <v>40644</v>
      </c>
      <c r="B485" s="55" t="s">
        <v>49</v>
      </c>
      <c r="C485" s="56" t="s">
        <v>59</v>
      </c>
      <c r="D485" s="55" t="s">
        <v>60</v>
      </c>
      <c r="E485" s="83" t="s">
        <v>61</v>
      </c>
      <c r="F485" s="104">
        <v>10</v>
      </c>
      <c r="G485" s="135"/>
      <c r="H485" s="103">
        <v>2.06</v>
      </c>
      <c r="I485" s="137"/>
      <c r="J485" s="104">
        <v>99.9</v>
      </c>
      <c r="K485" s="139"/>
      <c r="L485" s="141"/>
      <c r="M485" s="154"/>
    </row>
    <row r="486" spans="1:13" ht="15.75" customHeight="1" x14ac:dyDescent="0.25">
      <c r="A486" s="78">
        <v>40728</v>
      </c>
      <c r="B486" s="55" t="s">
        <v>49</v>
      </c>
      <c r="C486" s="56" t="s">
        <v>59</v>
      </c>
      <c r="D486" s="55" t="s">
        <v>60</v>
      </c>
      <c r="E486" s="83" t="s">
        <v>61</v>
      </c>
      <c r="F486" s="104">
        <v>9</v>
      </c>
      <c r="G486" s="135"/>
      <c r="H486" s="103">
        <v>2.94</v>
      </c>
      <c r="I486" s="137"/>
      <c r="J486" s="104">
        <v>84.7</v>
      </c>
      <c r="K486" s="139"/>
      <c r="L486" s="141"/>
      <c r="M486" s="154"/>
    </row>
    <row r="487" spans="1:13" ht="15.75" customHeight="1" x14ac:dyDescent="0.25">
      <c r="A487" s="75">
        <v>40833</v>
      </c>
      <c r="B487" s="61" t="s">
        <v>49</v>
      </c>
      <c r="C487" s="62" t="s">
        <v>59</v>
      </c>
      <c r="D487" s="61" t="s">
        <v>60</v>
      </c>
      <c r="E487" s="77" t="s">
        <v>61</v>
      </c>
      <c r="F487" s="104">
        <v>26</v>
      </c>
      <c r="G487" s="157"/>
      <c r="H487" s="103">
        <v>5.66</v>
      </c>
      <c r="I487" s="160"/>
      <c r="J487" s="104">
        <v>98.6</v>
      </c>
      <c r="K487" s="161"/>
      <c r="L487" s="158"/>
      <c r="M487" s="163"/>
    </row>
    <row r="488" spans="1:13" ht="15.75" customHeight="1" x14ac:dyDescent="0.25">
      <c r="A488" s="78">
        <v>40932</v>
      </c>
      <c r="B488" s="55" t="s">
        <v>49</v>
      </c>
      <c r="C488" s="56" t="s">
        <v>59</v>
      </c>
      <c r="D488" s="55" t="s">
        <v>60</v>
      </c>
      <c r="E488" s="83" t="s">
        <v>61</v>
      </c>
      <c r="F488" s="104">
        <v>14</v>
      </c>
      <c r="G488" s="134">
        <f>GEOMEAN(F488:F491)</f>
        <v>16.060206198005556</v>
      </c>
      <c r="H488" s="103">
        <v>3.09</v>
      </c>
      <c r="I488" s="136">
        <f>GEOMEAN(H488:H491)</f>
        <v>3.1427944595786546</v>
      </c>
      <c r="J488" s="104">
        <v>131.6</v>
      </c>
      <c r="K488" s="138">
        <f>GEOMEAN(J488:J491)</f>
        <v>106.74983673885986</v>
      </c>
      <c r="L488" s="140" t="s">
        <v>28</v>
      </c>
      <c r="M488" s="153" t="s">
        <v>31</v>
      </c>
    </row>
    <row r="489" spans="1:13" ht="15.75" customHeight="1" x14ac:dyDescent="0.25">
      <c r="A489" s="78">
        <v>41015</v>
      </c>
      <c r="B489" s="55" t="s">
        <v>49</v>
      </c>
      <c r="C489" s="56" t="s">
        <v>59</v>
      </c>
      <c r="D489" s="55" t="s">
        <v>60</v>
      </c>
      <c r="E489" s="83" t="s">
        <v>61</v>
      </c>
      <c r="F489" s="104">
        <v>11</v>
      </c>
      <c r="G489" s="135"/>
      <c r="H489" s="103">
        <v>1.85</v>
      </c>
      <c r="I489" s="137"/>
      <c r="J489" s="104">
        <v>95.5</v>
      </c>
      <c r="K489" s="139"/>
      <c r="L489" s="141"/>
      <c r="M489" s="154"/>
    </row>
    <row r="490" spans="1:13" ht="15.75" customHeight="1" x14ac:dyDescent="0.25">
      <c r="A490" s="78">
        <v>41101</v>
      </c>
      <c r="B490" s="55" t="s">
        <v>49</v>
      </c>
      <c r="C490" s="56" t="s">
        <v>59</v>
      </c>
      <c r="D490" s="55" t="s">
        <v>60</v>
      </c>
      <c r="E490" s="83" t="s">
        <v>61</v>
      </c>
      <c r="F490" s="104">
        <v>24</v>
      </c>
      <c r="G490" s="135"/>
      <c r="H490" s="103">
        <v>5.49</v>
      </c>
      <c r="I490" s="137"/>
      <c r="J490" s="104">
        <v>101.3</v>
      </c>
      <c r="K490" s="139"/>
      <c r="L490" s="141"/>
      <c r="M490" s="154"/>
    </row>
    <row r="491" spans="1:13" ht="15.75" customHeight="1" x14ac:dyDescent="0.25">
      <c r="A491" s="78">
        <v>41184</v>
      </c>
      <c r="B491" s="55" t="s">
        <v>49</v>
      </c>
      <c r="C491" s="56" t="s">
        <v>59</v>
      </c>
      <c r="D491" s="55" t="s">
        <v>60</v>
      </c>
      <c r="E491" s="83" t="s">
        <v>61</v>
      </c>
      <c r="F491" s="104">
        <v>18</v>
      </c>
      <c r="G491" s="135"/>
      <c r="H491" s="103">
        <v>3.1085750943396229</v>
      </c>
      <c r="I491" s="137"/>
      <c r="J491" s="104">
        <v>102</v>
      </c>
      <c r="K491" s="139"/>
      <c r="L491" s="141"/>
      <c r="M491" s="154"/>
    </row>
    <row r="492" spans="1:13" ht="15.75" customHeight="1" x14ac:dyDescent="0.25">
      <c r="A492" s="91">
        <v>42297</v>
      </c>
      <c r="B492" s="79" t="s">
        <v>49</v>
      </c>
      <c r="C492" s="89" t="s">
        <v>59</v>
      </c>
      <c r="D492" s="79" t="s">
        <v>60</v>
      </c>
      <c r="E492" s="80" t="s">
        <v>61</v>
      </c>
      <c r="F492" s="104">
        <v>83</v>
      </c>
      <c r="G492" s="102">
        <v>83</v>
      </c>
      <c r="H492" s="103">
        <v>6.178293</v>
      </c>
      <c r="I492" s="120">
        <v>6.178293</v>
      </c>
      <c r="J492" s="104">
        <v>99.5</v>
      </c>
      <c r="K492" s="123">
        <v>99.5</v>
      </c>
      <c r="L492" s="98" t="s">
        <v>29</v>
      </c>
      <c r="M492" s="114" t="s">
        <v>30</v>
      </c>
    </row>
    <row r="493" spans="1:13" ht="15.75" customHeight="1" x14ac:dyDescent="0.25">
      <c r="A493" s="78">
        <v>42429</v>
      </c>
      <c r="B493" s="58" t="s">
        <v>49</v>
      </c>
      <c r="C493" s="59" t="s">
        <v>59</v>
      </c>
      <c r="D493" s="58" t="s">
        <v>60</v>
      </c>
      <c r="E493" s="82" t="s">
        <v>61</v>
      </c>
      <c r="F493" s="104">
        <v>14</v>
      </c>
      <c r="G493" s="134">
        <f>GEOMEAN(F493:F496)</f>
        <v>25.039824738312973</v>
      </c>
      <c r="H493" s="103">
        <v>3.0891465</v>
      </c>
      <c r="I493" s="136">
        <f>GEOMEAN(H493:H496)</f>
        <v>3.3069167028660482</v>
      </c>
      <c r="J493" s="104">
        <v>105.5</v>
      </c>
      <c r="K493" s="138">
        <f>GEOMEAN(J493:J496)</f>
        <v>103.00805064809931</v>
      </c>
      <c r="L493" s="140" t="s">
        <v>28</v>
      </c>
      <c r="M493" s="149" t="s">
        <v>32</v>
      </c>
    </row>
    <row r="494" spans="1:13" ht="15.75" customHeight="1" x14ac:dyDescent="0.25">
      <c r="A494" s="78">
        <v>42486</v>
      </c>
      <c r="B494" s="55" t="s">
        <v>49</v>
      </c>
      <c r="C494" s="56" t="s">
        <v>59</v>
      </c>
      <c r="D494" s="55" t="s">
        <v>60</v>
      </c>
      <c r="E494" s="83" t="s">
        <v>61</v>
      </c>
      <c r="F494" s="104">
        <v>30</v>
      </c>
      <c r="G494" s="135"/>
      <c r="H494" s="103">
        <v>1.6475447999999995</v>
      </c>
      <c r="I494" s="137"/>
      <c r="J494" s="104">
        <v>104.1</v>
      </c>
      <c r="K494" s="139"/>
      <c r="L494" s="141"/>
      <c r="M494" s="150"/>
    </row>
    <row r="495" spans="1:13" ht="15.75" customHeight="1" x14ac:dyDescent="0.25">
      <c r="A495" s="78">
        <v>42570</v>
      </c>
      <c r="B495" s="55" t="s">
        <v>49</v>
      </c>
      <c r="C495" s="56" t="s">
        <v>59</v>
      </c>
      <c r="D495" s="55" t="s">
        <v>60</v>
      </c>
      <c r="E495" s="83" t="s">
        <v>61</v>
      </c>
      <c r="F495" s="104">
        <v>39</v>
      </c>
      <c r="G495" s="135"/>
      <c r="H495" s="103">
        <v>4.3356442105263202</v>
      </c>
      <c r="I495" s="137"/>
      <c r="J495" s="104">
        <v>101.7</v>
      </c>
      <c r="K495" s="139"/>
      <c r="L495" s="141"/>
      <c r="M495" s="150"/>
    </row>
    <row r="496" spans="1:13" ht="15.75" customHeight="1" x14ac:dyDescent="0.25">
      <c r="A496" s="78">
        <v>42660</v>
      </c>
      <c r="B496" s="61" t="s">
        <v>49</v>
      </c>
      <c r="C496" s="62" t="s">
        <v>59</v>
      </c>
      <c r="D496" s="61" t="s">
        <v>60</v>
      </c>
      <c r="E496" s="77" t="s">
        <v>61</v>
      </c>
      <c r="F496" s="104">
        <v>24</v>
      </c>
      <c r="G496" s="135"/>
      <c r="H496" s="103">
        <v>5.4195552631578927</v>
      </c>
      <c r="I496" s="137"/>
      <c r="J496" s="104">
        <v>100.8</v>
      </c>
      <c r="K496" s="139"/>
      <c r="L496" s="158"/>
      <c r="M496" s="190"/>
    </row>
    <row r="497" spans="1:13" ht="15.75" customHeight="1" x14ac:dyDescent="0.25">
      <c r="A497" s="81">
        <v>42753</v>
      </c>
      <c r="B497" s="55" t="s">
        <v>49</v>
      </c>
      <c r="C497" s="56" t="s">
        <v>59</v>
      </c>
      <c r="D497" s="55" t="s">
        <v>60</v>
      </c>
      <c r="E497" s="83" t="s">
        <v>61</v>
      </c>
      <c r="F497" s="104">
        <v>28</v>
      </c>
      <c r="G497" s="134">
        <f>GEOMEAN(F497:F500)</f>
        <v>23.140060868152624</v>
      </c>
      <c r="H497" s="103">
        <v>4.4130664285714305</v>
      </c>
      <c r="I497" s="136">
        <f>GEOMEAN(H497:H500)</f>
        <v>2.058161704481857</v>
      </c>
      <c r="J497" s="104">
        <v>138.6</v>
      </c>
      <c r="K497" s="138">
        <f>GEOMEAN(J497:J500)</f>
        <v>118.00367137765514</v>
      </c>
      <c r="L497" s="140" t="s">
        <v>28</v>
      </c>
      <c r="M497" s="142" t="s">
        <v>31</v>
      </c>
    </row>
    <row r="498" spans="1:13" ht="15.75" customHeight="1" x14ac:dyDescent="0.25">
      <c r="A498" s="78">
        <v>42828</v>
      </c>
      <c r="B498" s="55" t="s">
        <v>49</v>
      </c>
      <c r="C498" s="56" t="s">
        <v>59</v>
      </c>
      <c r="D498" s="55" t="s">
        <v>60</v>
      </c>
      <c r="E498" s="83" t="s">
        <v>61</v>
      </c>
      <c r="F498" s="104">
        <v>20</v>
      </c>
      <c r="G498" s="135"/>
      <c r="H498" s="103">
        <v>2.1304458620689641</v>
      </c>
      <c r="I498" s="137"/>
      <c r="J498" s="104">
        <v>135</v>
      </c>
      <c r="K498" s="139"/>
      <c r="L498" s="141"/>
      <c r="M498" s="143"/>
    </row>
    <row r="499" spans="1:13" ht="15.75" customHeight="1" x14ac:dyDescent="0.25">
      <c r="A499" s="78">
        <v>42912</v>
      </c>
      <c r="B499" s="55" t="s">
        <v>49</v>
      </c>
      <c r="C499" s="56" t="s">
        <v>59</v>
      </c>
      <c r="D499" s="55" t="s">
        <v>60</v>
      </c>
      <c r="E499" s="83" t="s">
        <v>61</v>
      </c>
      <c r="F499" s="104">
        <v>16</v>
      </c>
      <c r="G499" s="135"/>
      <c r="H499" s="103">
        <v>1.8534879000000011</v>
      </c>
      <c r="I499" s="137"/>
      <c r="J499" s="104">
        <v>101.3</v>
      </c>
      <c r="K499" s="139"/>
      <c r="L499" s="141"/>
      <c r="M499" s="143"/>
    </row>
    <row r="500" spans="1:13" ht="15.75" customHeight="1" x14ac:dyDescent="0.25">
      <c r="A500" s="78">
        <v>43011.541666666664</v>
      </c>
      <c r="B500" s="55" t="s">
        <v>49</v>
      </c>
      <c r="C500" s="56" t="s">
        <v>59</v>
      </c>
      <c r="D500" s="55" t="s">
        <v>60</v>
      </c>
      <c r="E500" s="83" t="s">
        <v>61</v>
      </c>
      <c r="F500" s="104">
        <v>32</v>
      </c>
      <c r="G500" s="135"/>
      <c r="H500" s="103">
        <v>1.0297154999999996</v>
      </c>
      <c r="I500" s="137"/>
      <c r="J500" s="104">
        <v>102.3</v>
      </c>
      <c r="K500" s="139"/>
      <c r="L500" s="141"/>
      <c r="M500" s="143"/>
    </row>
    <row r="501" spans="1:13" ht="15.75" customHeight="1" x14ac:dyDescent="0.25">
      <c r="A501" s="81">
        <v>43179</v>
      </c>
      <c r="B501" s="58" t="s">
        <v>49</v>
      </c>
      <c r="C501" s="59" t="s">
        <v>59</v>
      </c>
      <c r="D501" s="58" t="s">
        <v>60</v>
      </c>
      <c r="E501" s="82" t="s">
        <v>61</v>
      </c>
      <c r="F501" s="104">
        <v>15.5</v>
      </c>
      <c r="G501" s="134">
        <f>GEOMEAN(F501:F504)</f>
        <v>18.4852324604873</v>
      </c>
      <c r="H501" s="103">
        <v>3.433895249399995</v>
      </c>
      <c r="I501" s="136">
        <f>GEOMEAN(H501:H504)</f>
        <v>3.7357515418717901</v>
      </c>
      <c r="J501" s="104">
        <v>93.4</v>
      </c>
      <c r="K501" s="138">
        <f>GEOMEAN(J501:J504)</f>
        <v>86.578574933714236</v>
      </c>
      <c r="L501" s="140" t="s">
        <v>28</v>
      </c>
      <c r="M501" s="142" t="s">
        <v>31</v>
      </c>
    </row>
    <row r="502" spans="1:13" ht="15.75" customHeight="1" x14ac:dyDescent="0.25">
      <c r="A502" s="78">
        <v>43222</v>
      </c>
      <c r="B502" s="55" t="s">
        <v>49</v>
      </c>
      <c r="C502" s="56" t="s">
        <v>59</v>
      </c>
      <c r="D502" s="55" t="s">
        <v>60</v>
      </c>
      <c r="E502" s="83" t="s">
        <v>61</v>
      </c>
      <c r="F502" s="104">
        <v>13.5</v>
      </c>
      <c r="G502" s="135"/>
      <c r="H502" s="103">
        <v>1.9429873388750014</v>
      </c>
      <c r="I502" s="137"/>
      <c r="J502" s="104">
        <v>99.2</v>
      </c>
      <c r="K502" s="139"/>
      <c r="L502" s="141"/>
      <c r="M502" s="143"/>
    </row>
    <row r="503" spans="1:13" ht="15.75" customHeight="1" x14ac:dyDescent="0.25">
      <c r="A503" s="78">
        <v>43320</v>
      </c>
      <c r="B503" s="55" t="s">
        <v>49</v>
      </c>
      <c r="C503" s="56" t="s">
        <v>59</v>
      </c>
      <c r="D503" s="55" t="s">
        <v>60</v>
      </c>
      <c r="E503" s="83" t="s">
        <v>61</v>
      </c>
      <c r="F503" s="104">
        <v>18</v>
      </c>
      <c r="G503" s="135"/>
      <c r="H503" s="103">
        <v>2.0299999999999998</v>
      </c>
      <c r="I503" s="137"/>
      <c r="J503" s="104">
        <v>78.3</v>
      </c>
      <c r="K503" s="139"/>
      <c r="L503" s="141"/>
      <c r="M503" s="143"/>
    </row>
    <row r="504" spans="1:13" ht="15.75" customHeight="1" x14ac:dyDescent="0.25">
      <c r="A504" s="78">
        <v>43398</v>
      </c>
      <c r="B504" s="55" t="s">
        <v>49</v>
      </c>
      <c r="C504" s="56" t="s">
        <v>59</v>
      </c>
      <c r="D504" s="55" t="s">
        <v>60</v>
      </c>
      <c r="E504" s="83" t="s">
        <v>61</v>
      </c>
      <c r="F504" s="104">
        <v>31</v>
      </c>
      <c r="G504" s="135"/>
      <c r="H504" s="103">
        <v>14.38</v>
      </c>
      <c r="I504" s="137"/>
      <c r="J504" s="104">
        <v>77.45</v>
      </c>
      <c r="K504" s="139"/>
      <c r="L504" s="141"/>
      <c r="M504" s="143"/>
    </row>
    <row r="505" spans="1:13" ht="15.75" customHeight="1" x14ac:dyDescent="0.25">
      <c r="A505" s="81">
        <v>43543</v>
      </c>
      <c r="B505" s="58" t="s">
        <v>49</v>
      </c>
      <c r="C505" s="59" t="s">
        <v>59</v>
      </c>
      <c r="D505" s="58" t="s">
        <v>60</v>
      </c>
      <c r="E505" s="82" t="s">
        <v>61</v>
      </c>
      <c r="F505" s="104">
        <v>13</v>
      </c>
      <c r="G505" s="134">
        <f>GEOMEAN(F505:F508)</f>
        <v>18.13278274870369</v>
      </c>
      <c r="H505" s="103">
        <v>1.6</v>
      </c>
      <c r="I505" s="136">
        <f>GEOMEAN(H505:H508)</f>
        <v>2.9301612687552443</v>
      </c>
      <c r="J505" s="104">
        <v>87</v>
      </c>
      <c r="K505" s="138">
        <f>GEOMEAN(J505:J508)</f>
        <v>103.91153071722887</v>
      </c>
      <c r="L505" s="140" t="s">
        <v>28</v>
      </c>
      <c r="M505" s="142" t="s">
        <v>31</v>
      </c>
    </row>
    <row r="506" spans="1:13" ht="15.75" customHeight="1" x14ac:dyDescent="0.25">
      <c r="A506" s="78">
        <v>43592</v>
      </c>
      <c r="B506" s="55" t="s">
        <v>49</v>
      </c>
      <c r="C506" s="56" t="s">
        <v>59</v>
      </c>
      <c r="D506" s="55" t="s">
        <v>60</v>
      </c>
      <c r="E506" s="83" t="s">
        <v>61</v>
      </c>
      <c r="F506" s="104">
        <v>18</v>
      </c>
      <c r="G506" s="135"/>
      <c r="H506" s="103">
        <v>2.5</v>
      </c>
      <c r="I506" s="137"/>
      <c r="J506" s="104">
        <v>103.15</v>
      </c>
      <c r="K506" s="139"/>
      <c r="L506" s="141"/>
      <c r="M506" s="143"/>
    </row>
    <row r="507" spans="1:13" ht="15.75" customHeight="1" x14ac:dyDescent="0.25">
      <c r="A507" s="78">
        <v>43691</v>
      </c>
      <c r="B507" s="55" t="s">
        <v>49</v>
      </c>
      <c r="C507" s="56" t="s">
        <v>59</v>
      </c>
      <c r="D507" s="55" t="s">
        <v>60</v>
      </c>
      <c r="E507" s="83" t="s">
        <v>61</v>
      </c>
      <c r="F507" s="104">
        <v>21</v>
      </c>
      <c r="G507" s="135"/>
      <c r="H507" s="103">
        <v>3.21</v>
      </c>
      <c r="I507" s="137"/>
      <c r="J507" s="104">
        <v>118.7</v>
      </c>
      <c r="K507" s="139"/>
      <c r="L507" s="141"/>
      <c r="M507" s="143"/>
    </row>
    <row r="508" spans="1:13" ht="15.75" customHeight="1" x14ac:dyDescent="0.25">
      <c r="A508" s="78">
        <v>43774</v>
      </c>
      <c r="B508" s="55" t="s">
        <v>49</v>
      </c>
      <c r="C508" s="56" t="s">
        <v>59</v>
      </c>
      <c r="D508" s="55" t="s">
        <v>60</v>
      </c>
      <c r="E508" s="83" t="s">
        <v>61</v>
      </c>
      <c r="F508" s="104">
        <v>22</v>
      </c>
      <c r="G508" s="135"/>
      <c r="H508" s="103">
        <v>5.7411787702500021</v>
      </c>
      <c r="I508" s="137"/>
      <c r="J508" s="104">
        <v>109.45</v>
      </c>
      <c r="K508" s="139"/>
      <c r="L508" s="141"/>
      <c r="M508" s="143"/>
    </row>
    <row r="509" spans="1:13" ht="15.75" customHeight="1" x14ac:dyDescent="0.25">
      <c r="A509" s="81">
        <v>43888</v>
      </c>
      <c r="B509" s="58" t="s">
        <v>49</v>
      </c>
      <c r="C509" s="59" t="s">
        <v>59</v>
      </c>
      <c r="D509" s="58" t="s">
        <v>60</v>
      </c>
      <c r="E509" s="82" t="s">
        <v>61</v>
      </c>
      <c r="F509" s="104">
        <v>5</v>
      </c>
      <c r="G509" s="134">
        <f>GEOMEAN(F509:F512)</f>
        <v>13.271207768786303</v>
      </c>
      <c r="H509" s="103">
        <v>2.2599999999999998</v>
      </c>
      <c r="I509" s="136">
        <f>GEOMEAN(H509:H510,H512)</f>
        <v>2.8832708198520356</v>
      </c>
      <c r="J509" s="104">
        <v>105.55</v>
      </c>
      <c r="K509" s="138">
        <f>GEOMEAN(J509:J512)</f>
        <v>88.562449170061385</v>
      </c>
      <c r="L509" s="140" t="s">
        <v>28</v>
      </c>
      <c r="M509" s="142" t="s">
        <v>31</v>
      </c>
    </row>
    <row r="510" spans="1:13" ht="15.75" customHeight="1" x14ac:dyDescent="0.25">
      <c r="A510" s="78">
        <v>43998</v>
      </c>
      <c r="B510" s="55" t="s">
        <v>49</v>
      </c>
      <c r="C510" s="56" t="s">
        <v>59</v>
      </c>
      <c r="D510" s="55" t="s">
        <v>60</v>
      </c>
      <c r="E510" s="83" t="s">
        <v>61</v>
      </c>
      <c r="F510" s="104">
        <v>16.5</v>
      </c>
      <c r="G510" s="135"/>
      <c r="H510" s="103">
        <v>2.9785550552999895</v>
      </c>
      <c r="I510" s="137"/>
      <c r="J510" s="104">
        <v>84.2</v>
      </c>
      <c r="K510" s="139"/>
      <c r="L510" s="141"/>
      <c r="M510" s="143"/>
    </row>
    <row r="511" spans="1:13" ht="15.75" customHeight="1" x14ac:dyDescent="0.25">
      <c r="A511" s="78">
        <v>44067</v>
      </c>
      <c r="B511" s="55" t="s">
        <v>49</v>
      </c>
      <c r="C511" s="56" t="s">
        <v>59</v>
      </c>
      <c r="D511" s="55" t="s">
        <v>60</v>
      </c>
      <c r="E511" s="83" t="s">
        <v>61</v>
      </c>
      <c r="F511" s="104">
        <v>16</v>
      </c>
      <c r="G511" s="135"/>
      <c r="H511" s="103" t="s">
        <v>9</v>
      </c>
      <c r="I511" s="137"/>
      <c r="J511" s="104">
        <v>86.85</v>
      </c>
      <c r="K511" s="139"/>
      <c r="L511" s="141"/>
      <c r="M511" s="143"/>
    </row>
    <row r="512" spans="1:13" ht="15.75" customHeight="1" x14ac:dyDescent="0.25">
      <c r="A512" s="78">
        <v>44159</v>
      </c>
      <c r="B512" s="55" t="s">
        <v>49</v>
      </c>
      <c r="C512" s="56" t="s">
        <v>59</v>
      </c>
      <c r="D512" s="55" t="s">
        <v>60</v>
      </c>
      <c r="E512" s="83" t="s">
        <v>61</v>
      </c>
      <c r="F512" s="92">
        <v>23.5</v>
      </c>
      <c r="G512" s="135"/>
      <c r="H512" s="96">
        <v>3.5607561990000103</v>
      </c>
      <c r="I512" s="137"/>
      <c r="J512" s="92">
        <v>79.699999999999989</v>
      </c>
      <c r="K512" s="139"/>
      <c r="L512" s="141"/>
      <c r="M512" s="143"/>
    </row>
    <row r="513" spans="1:13" ht="15.75" customHeight="1" x14ac:dyDescent="0.25">
      <c r="A513" s="81">
        <v>44221.604166666664</v>
      </c>
      <c r="B513" s="58" t="s">
        <v>49</v>
      </c>
      <c r="C513" s="59" t="s">
        <v>59</v>
      </c>
      <c r="D513" s="58" t="s">
        <v>60</v>
      </c>
      <c r="E513" s="82" t="s">
        <v>61</v>
      </c>
      <c r="F513" s="104">
        <v>6</v>
      </c>
      <c r="G513" s="134">
        <f>GEOMEAN(F513:F516)</f>
        <v>21.093398384212485</v>
      </c>
      <c r="H513" s="103">
        <v>1.4691386317907429</v>
      </c>
      <c r="I513" s="136">
        <f>GEOMEAN(H513:H516)</f>
        <v>3.0877212437043116</v>
      </c>
      <c r="J513" s="104">
        <v>97.6</v>
      </c>
      <c r="K513" s="138">
        <f>GEOMEAN(J513:J516)</f>
        <v>95.961100359227515</v>
      </c>
      <c r="L513" s="140" t="s">
        <v>28</v>
      </c>
      <c r="M513" s="142" t="s">
        <v>31</v>
      </c>
    </row>
    <row r="514" spans="1:13" ht="15.75" customHeight="1" x14ac:dyDescent="0.25">
      <c r="A514" s="78">
        <v>44333.645833333336</v>
      </c>
      <c r="B514" s="55" t="s">
        <v>49</v>
      </c>
      <c r="C514" s="56" t="s">
        <v>59</v>
      </c>
      <c r="D514" s="55" t="s">
        <v>60</v>
      </c>
      <c r="E514" s="83" t="s">
        <v>61</v>
      </c>
      <c r="F514" s="104">
        <v>18</v>
      </c>
      <c r="G514" s="135"/>
      <c r="H514" s="103">
        <v>4.7286675428571439</v>
      </c>
      <c r="I514" s="137"/>
      <c r="J514" s="104">
        <v>100.5</v>
      </c>
      <c r="K514" s="139"/>
      <c r="L514" s="141"/>
      <c r="M514" s="143"/>
    </row>
    <row r="515" spans="1:13" ht="15.75" customHeight="1" x14ac:dyDescent="0.25">
      <c r="A515" s="78">
        <v>44368.729166666664</v>
      </c>
      <c r="B515" s="55" t="s">
        <v>49</v>
      </c>
      <c r="C515" s="56" t="s">
        <v>59</v>
      </c>
      <c r="D515" s="55" t="s">
        <v>60</v>
      </c>
      <c r="E515" s="83" t="s">
        <v>61</v>
      </c>
      <c r="F515" s="104">
        <v>39</v>
      </c>
      <c r="G515" s="135"/>
      <c r="H515" s="103">
        <v>3.0394629706717122</v>
      </c>
      <c r="I515" s="137"/>
      <c r="J515" s="104">
        <v>95</v>
      </c>
      <c r="K515" s="139"/>
      <c r="L515" s="141"/>
      <c r="M515" s="143"/>
    </row>
    <row r="516" spans="1:13" ht="15.75" customHeight="1" thickBot="1" x14ac:dyDescent="0.3">
      <c r="A516" s="116">
        <v>44489.458333333336</v>
      </c>
      <c r="B516" s="63" t="s">
        <v>49</v>
      </c>
      <c r="C516" s="64" t="s">
        <v>59</v>
      </c>
      <c r="D516" s="63" t="s">
        <v>60</v>
      </c>
      <c r="E516" s="84" t="s">
        <v>61</v>
      </c>
      <c r="F516" s="107">
        <v>47</v>
      </c>
      <c r="G516" s="166"/>
      <c r="H516" s="106">
        <v>4.3048093877550997</v>
      </c>
      <c r="I516" s="167"/>
      <c r="J516" s="107">
        <v>91</v>
      </c>
      <c r="K516" s="168"/>
      <c r="L516" s="169"/>
      <c r="M516" s="170"/>
    </row>
    <row r="517" spans="1:13" ht="15.75" customHeight="1" x14ac:dyDescent="0.25">
      <c r="A517" s="85">
        <v>37872</v>
      </c>
      <c r="B517" s="76" t="s">
        <v>62</v>
      </c>
      <c r="C517" s="90" t="s">
        <v>63</v>
      </c>
      <c r="D517" s="76" t="s">
        <v>64</v>
      </c>
      <c r="E517" s="86" t="s">
        <v>65</v>
      </c>
      <c r="F517" s="111">
        <v>20</v>
      </c>
      <c r="G517" s="109">
        <f>AVERAGE(F517)</f>
        <v>20</v>
      </c>
      <c r="H517" s="110">
        <v>17.71</v>
      </c>
      <c r="I517" s="121">
        <f>AVERAGE(H517)</f>
        <v>17.71</v>
      </c>
      <c r="J517" s="111">
        <v>101</v>
      </c>
      <c r="K517" s="124">
        <f>AVERAGE(J517)</f>
        <v>101</v>
      </c>
      <c r="L517" s="112" t="s">
        <v>29</v>
      </c>
      <c r="M517" s="126" t="s">
        <v>31</v>
      </c>
    </row>
    <row r="518" spans="1:13" ht="15.75" customHeight="1" x14ac:dyDescent="0.25">
      <c r="A518" s="78">
        <v>37994</v>
      </c>
      <c r="B518" s="58" t="s">
        <v>62</v>
      </c>
      <c r="C518" s="59" t="s">
        <v>63</v>
      </c>
      <c r="D518" s="58" t="s">
        <v>64</v>
      </c>
      <c r="E518" s="82" t="s">
        <v>65</v>
      </c>
      <c r="F518" s="104">
        <v>7</v>
      </c>
      <c r="G518" s="164">
        <f>GEOMEAN(F518:F520)</f>
        <v>9.7399633733779183</v>
      </c>
      <c r="H518" s="103">
        <v>12.15</v>
      </c>
      <c r="I518" s="165">
        <f>GEOMEAN(H518:H520)</f>
        <v>14.731049738321618</v>
      </c>
      <c r="J518" s="104">
        <v>98</v>
      </c>
      <c r="K518" s="144">
        <f>GEOMEAN(J518:J520)</f>
        <v>107.3570625964359</v>
      </c>
      <c r="L518" s="140" t="s">
        <v>29</v>
      </c>
      <c r="M518" s="153" t="s">
        <v>31</v>
      </c>
    </row>
    <row r="519" spans="1:13" ht="15.75" customHeight="1" x14ac:dyDescent="0.25">
      <c r="A519" s="78">
        <v>38057</v>
      </c>
      <c r="B519" s="55" t="s">
        <v>62</v>
      </c>
      <c r="C519" s="56" t="s">
        <v>63</v>
      </c>
      <c r="D519" s="55" t="s">
        <v>64</v>
      </c>
      <c r="E519" s="83" t="s">
        <v>65</v>
      </c>
      <c r="F519" s="104">
        <v>22</v>
      </c>
      <c r="G519" s="164"/>
      <c r="H519" s="103">
        <v>13.59</v>
      </c>
      <c r="I519" s="165"/>
      <c r="J519" s="104">
        <v>118</v>
      </c>
      <c r="K519" s="144"/>
      <c r="L519" s="141"/>
      <c r="M519" s="154"/>
    </row>
    <row r="520" spans="1:13" ht="15.75" customHeight="1" x14ac:dyDescent="0.25">
      <c r="A520" s="78">
        <v>38166</v>
      </c>
      <c r="B520" s="61" t="s">
        <v>62</v>
      </c>
      <c r="C520" s="62" t="s">
        <v>63</v>
      </c>
      <c r="D520" s="61" t="s">
        <v>64</v>
      </c>
      <c r="E520" s="77" t="s">
        <v>65</v>
      </c>
      <c r="F520" s="104">
        <v>6</v>
      </c>
      <c r="G520" s="164"/>
      <c r="H520" s="103">
        <v>19.36</v>
      </c>
      <c r="I520" s="165"/>
      <c r="J520" s="104">
        <v>107</v>
      </c>
      <c r="K520" s="144"/>
      <c r="L520" s="158"/>
      <c r="M520" s="163"/>
    </row>
    <row r="521" spans="1:13" ht="15.75" customHeight="1" x14ac:dyDescent="0.25">
      <c r="A521" s="81">
        <v>38400</v>
      </c>
      <c r="B521" s="58" t="s">
        <v>62</v>
      </c>
      <c r="C521" s="59" t="s">
        <v>63</v>
      </c>
      <c r="D521" s="58" t="s">
        <v>64</v>
      </c>
      <c r="E521" s="82" t="s">
        <v>65</v>
      </c>
      <c r="F521" s="104">
        <v>5</v>
      </c>
      <c r="G521" s="164">
        <f>GEOMEAN(F521:F523)</f>
        <v>13.608184231906733</v>
      </c>
      <c r="H521" s="103">
        <v>15.03</v>
      </c>
      <c r="I521" s="165">
        <f>GEOMEAN(H521:H523)</f>
        <v>16.353883699918185</v>
      </c>
      <c r="J521" s="104">
        <v>105</v>
      </c>
      <c r="K521" s="144">
        <f>GEOMEAN(J521:J523)</f>
        <v>101.78848904188801</v>
      </c>
      <c r="L521" s="140" t="s">
        <v>29</v>
      </c>
      <c r="M521" s="153" t="s">
        <v>31</v>
      </c>
    </row>
    <row r="522" spans="1:13" ht="15.75" customHeight="1" x14ac:dyDescent="0.25">
      <c r="A522" s="78">
        <v>38490</v>
      </c>
      <c r="B522" s="55" t="s">
        <v>62</v>
      </c>
      <c r="C522" s="56" t="s">
        <v>63</v>
      </c>
      <c r="D522" s="55" t="s">
        <v>64</v>
      </c>
      <c r="E522" s="83" t="s">
        <v>65</v>
      </c>
      <c r="F522" s="104">
        <v>28</v>
      </c>
      <c r="G522" s="164"/>
      <c r="H522" s="103">
        <v>18.12</v>
      </c>
      <c r="I522" s="165"/>
      <c r="J522" s="104">
        <v>93</v>
      </c>
      <c r="K522" s="144"/>
      <c r="L522" s="141"/>
      <c r="M522" s="154"/>
    </row>
    <row r="523" spans="1:13" ht="15.75" customHeight="1" x14ac:dyDescent="0.25">
      <c r="A523" s="75">
        <v>38616</v>
      </c>
      <c r="B523" s="61" t="s">
        <v>62</v>
      </c>
      <c r="C523" s="62" t="s">
        <v>63</v>
      </c>
      <c r="D523" s="61" t="s">
        <v>64</v>
      </c>
      <c r="E523" s="77" t="s">
        <v>65</v>
      </c>
      <c r="F523" s="104">
        <v>18</v>
      </c>
      <c r="G523" s="164"/>
      <c r="H523" s="103">
        <v>16.059999999999999</v>
      </c>
      <c r="I523" s="165"/>
      <c r="J523" s="104">
        <v>108</v>
      </c>
      <c r="K523" s="144"/>
      <c r="L523" s="158"/>
      <c r="M523" s="163"/>
    </row>
    <row r="524" spans="1:13" ht="15.75" customHeight="1" x14ac:dyDescent="0.25">
      <c r="A524" s="78">
        <v>38765</v>
      </c>
      <c r="B524" s="58" t="s">
        <v>62</v>
      </c>
      <c r="C524" s="59" t="s">
        <v>63</v>
      </c>
      <c r="D524" s="58" t="s">
        <v>64</v>
      </c>
      <c r="E524" s="82" t="s">
        <v>65</v>
      </c>
      <c r="F524" s="104">
        <v>40</v>
      </c>
      <c r="G524" s="164">
        <f>GEOMEAN(F524:F526)</f>
        <v>19.165679428251135</v>
      </c>
      <c r="H524" s="103">
        <v>15.07</v>
      </c>
      <c r="I524" s="165">
        <f>GEOMEAN(H524:H526)</f>
        <v>7.6847906331280447</v>
      </c>
      <c r="J524" s="104">
        <v>99</v>
      </c>
      <c r="K524" s="144">
        <f>GEOMEAN(J524:J526)</f>
        <v>97.435333845971797</v>
      </c>
      <c r="L524" s="140" t="s">
        <v>28</v>
      </c>
      <c r="M524" s="191" t="s">
        <v>32</v>
      </c>
    </row>
    <row r="525" spans="1:13" ht="15.75" customHeight="1" x14ac:dyDescent="0.25">
      <c r="A525" s="78">
        <v>38876</v>
      </c>
      <c r="B525" s="55" t="s">
        <v>62</v>
      </c>
      <c r="C525" s="56" t="s">
        <v>63</v>
      </c>
      <c r="D525" s="55" t="s">
        <v>64</v>
      </c>
      <c r="E525" s="83" t="s">
        <v>65</v>
      </c>
      <c r="F525" s="104">
        <v>22</v>
      </c>
      <c r="G525" s="164"/>
      <c r="H525" s="103">
        <v>6.34</v>
      </c>
      <c r="I525" s="165"/>
      <c r="J525" s="104">
        <v>99.4</v>
      </c>
      <c r="K525" s="144"/>
      <c r="L525" s="141"/>
      <c r="M525" s="205"/>
    </row>
    <row r="526" spans="1:13" ht="15.75" customHeight="1" x14ac:dyDescent="0.25">
      <c r="A526" s="78">
        <v>38967</v>
      </c>
      <c r="B526" s="61" t="s">
        <v>62</v>
      </c>
      <c r="C526" s="62" t="s">
        <v>63</v>
      </c>
      <c r="D526" s="61" t="s">
        <v>64</v>
      </c>
      <c r="E526" s="77" t="s">
        <v>65</v>
      </c>
      <c r="F526" s="104">
        <v>8</v>
      </c>
      <c r="G526" s="164"/>
      <c r="H526" s="103">
        <v>4.75</v>
      </c>
      <c r="I526" s="165"/>
      <c r="J526" s="104">
        <v>94</v>
      </c>
      <c r="K526" s="144"/>
      <c r="L526" s="158"/>
      <c r="M526" s="192"/>
    </row>
    <row r="527" spans="1:13" ht="15.75" customHeight="1" x14ac:dyDescent="0.25">
      <c r="A527" s="91">
        <v>39091</v>
      </c>
      <c r="B527" s="79" t="s">
        <v>62</v>
      </c>
      <c r="C527" s="89" t="s">
        <v>63</v>
      </c>
      <c r="D527" s="79" t="s">
        <v>64</v>
      </c>
      <c r="E527" s="80" t="s">
        <v>65</v>
      </c>
      <c r="F527" s="104">
        <v>15</v>
      </c>
      <c r="G527" s="102">
        <f>AVERAGE(F527)</f>
        <v>15</v>
      </c>
      <c r="H527" s="103">
        <v>12.77</v>
      </c>
      <c r="I527" s="120">
        <f>AVERAGE(H527)</f>
        <v>12.77</v>
      </c>
      <c r="J527" s="104">
        <v>115</v>
      </c>
      <c r="K527" s="123">
        <f>AVERAGE(J527)</f>
        <v>115</v>
      </c>
      <c r="L527" s="98" t="s">
        <v>29</v>
      </c>
      <c r="M527" s="74" t="s">
        <v>30</v>
      </c>
    </row>
    <row r="528" spans="1:13" ht="15.75" customHeight="1" x14ac:dyDescent="0.25">
      <c r="A528" s="78">
        <v>39490</v>
      </c>
      <c r="B528" s="58" t="s">
        <v>62</v>
      </c>
      <c r="C528" s="59" t="s">
        <v>63</v>
      </c>
      <c r="D528" s="58" t="s">
        <v>64</v>
      </c>
      <c r="E528" s="82" t="s">
        <v>65</v>
      </c>
      <c r="F528" s="104">
        <v>12</v>
      </c>
      <c r="G528" s="134">
        <f>GEOMEAN(F528:F531)</f>
        <v>20.880173634096984</v>
      </c>
      <c r="H528" s="103">
        <v>5.56</v>
      </c>
      <c r="I528" s="136">
        <f>GEOMEAN(H528:H531)</f>
        <v>4.5623526160453114</v>
      </c>
      <c r="J528" s="104">
        <v>97.6</v>
      </c>
      <c r="K528" s="138">
        <f>GEOMEAN(J528:J531)</f>
        <v>102.77623956814001</v>
      </c>
      <c r="L528" s="145" t="s">
        <v>28</v>
      </c>
      <c r="M528" s="153" t="s">
        <v>32</v>
      </c>
    </row>
    <row r="529" spans="1:13" ht="15.75" customHeight="1" x14ac:dyDescent="0.25">
      <c r="A529" s="78">
        <v>39596</v>
      </c>
      <c r="B529" s="55" t="s">
        <v>62</v>
      </c>
      <c r="C529" s="56" t="s">
        <v>63</v>
      </c>
      <c r="D529" s="55" t="s">
        <v>64</v>
      </c>
      <c r="E529" s="83" t="s">
        <v>65</v>
      </c>
      <c r="F529" s="104">
        <v>66</v>
      </c>
      <c r="G529" s="135"/>
      <c r="H529" s="103">
        <v>3.86</v>
      </c>
      <c r="I529" s="137"/>
      <c r="J529" s="104">
        <v>100</v>
      </c>
      <c r="K529" s="139"/>
      <c r="L529" s="145"/>
      <c r="M529" s="154"/>
    </row>
    <row r="530" spans="1:13" ht="15.75" customHeight="1" x14ac:dyDescent="0.25">
      <c r="A530" s="78">
        <v>39686</v>
      </c>
      <c r="B530" s="55" t="s">
        <v>62</v>
      </c>
      <c r="C530" s="56" t="s">
        <v>63</v>
      </c>
      <c r="D530" s="55" t="s">
        <v>64</v>
      </c>
      <c r="E530" s="83" t="s">
        <v>65</v>
      </c>
      <c r="F530" s="104">
        <v>20</v>
      </c>
      <c r="G530" s="135"/>
      <c r="H530" s="103">
        <v>4.12</v>
      </c>
      <c r="I530" s="137"/>
      <c r="J530" s="104">
        <v>113.3</v>
      </c>
      <c r="K530" s="139"/>
      <c r="L530" s="145"/>
      <c r="M530" s="154"/>
    </row>
    <row r="531" spans="1:13" ht="15.75" customHeight="1" x14ac:dyDescent="0.25">
      <c r="A531" s="78">
        <v>39770</v>
      </c>
      <c r="B531" s="61" t="s">
        <v>62</v>
      </c>
      <c r="C531" s="62" t="s">
        <v>63</v>
      </c>
      <c r="D531" s="61" t="s">
        <v>64</v>
      </c>
      <c r="E531" s="77" t="s">
        <v>65</v>
      </c>
      <c r="F531" s="104">
        <v>12</v>
      </c>
      <c r="G531" s="157"/>
      <c r="H531" s="103">
        <v>4.9000000000000004</v>
      </c>
      <c r="I531" s="160"/>
      <c r="J531" s="104">
        <v>100.9</v>
      </c>
      <c r="K531" s="161"/>
      <c r="L531" s="145"/>
      <c r="M531" s="163"/>
    </row>
    <row r="532" spans="1:13" ht="15.75" customHeight="1" x14ac:dyDescent="0.25">
      <c r="A532" s="81">
        <v>39849</v>
      </c>
      <c r="B532" s="58" t="s">
        <v>62</v>
      </c>
      <c r="C532" s="59" t="s">
        <v>63</v>
      </c>
      <c r="D532" s="58" t="s">
        <v>64</v>
      </c>
      <c r="E532" s="82" t="s">
        <v>65</v>
      </c>
      <c r="F532" s="104">
        <v>15</v>
      </c>
      <c r="G532" s="134">
        <f>GEOMEAN(F532:F533)</f>
        <v>16.881943016134134</v>
      </c>
      <c r="H532" s="103">
        <v>6.5901792000000041</v>
      </c>
      <c r="I532" s="136">
        <f>GEOMEAN(H532:H533)</f>
        <v>5.7072626026918121</v>
      </c>
      <c r="J532" s="104">
        <v>87.5</v>
      </c>
      <c r="K532" s="138">
        <f>GEOMEAN(J532:J533)</f>
        <v>91.985053133647753</v>
      </c>
      <c r="L532" s="140" t="s">
        <v>28</v>
      </c>
      <c r="M532" s="153" t="s">
        <v>31</v>
      </c>
    </row>
    <row r="533" spans="1:13" ht="15.75" customHeight="1" x14ac:dyDescent="0.25">
      <c r="A533" s="75">
        <v>40098</v>
      </c>
      <c r="B533" s="61" t="s">
        <v>62</v>
      </c>
      <c r="C533" s="62" t="s">
        <v>63</v>
      </c>
      <c r="D533" s="61" t="s">
        <v>64</v>
      </c>
      <c r="E533" s="77" t="s">
        <v>65</v>
      </c>
      <c r="F533" s="104">
        <v>19</v>
      </c>
      <c r="G533" s="157"/>
      <c r="H533" s="103">
        <v>4.942634400000002</v>
      </c>
      <c r="I533" s="160"/>
      <c r="J533" s="104">
        <v>96.7</v>
      </c>
      <c r="K533" s="161"/>
      <c r="L533" s="158"/>
      <c r="M533" s="163"/>
    </row>
    <row r="534" spans="1:13" ht="15.75" customHeight="1" x14ac:dyDescent="0.25">
      <c r="A534" s="78">
        <v>40267</v>
      </c>
      <c r="B534" s="58" t="s">
        <v>62</v>
      </c>
      <c r="C534" s="59" t="s">
        <v>63</v>
      </c>
      <c r="D534" s="58" t="s">
        <v>64</v>
      </c>
      <c r="E534" s="82" t="s">
        <v>65</v>
      </c>
      <c r="F534" s="104">
        <v>15</v>
      </c>
      <c r="G534" s="134">
        <f>GEOMEAN(F534:F537)</f>
        <v>13.739926952885421</v>
      </c>
      <c r="H534" s="103">
        <v>3.91</v>
      </c>
      <c r="I534" s="136">
        <f>GEOMEAN(H534:H537)</f>
        <v>3.1803049394432703</v>
      </c>
      <c r="J534" s="104">
        <v>104.1</v>
      </c>
      <c r="K534" s="138">
        <f>GEOMEAN(J534:J537)</f>
        <v>103.10177410265332</v>
      </c>
      <c r="L534" s="145" t="s">
        <v>28</v>
      </c>
      <c r="M534" s="153" t="s">
        <v>31</v>
      </c>
    </row>
    <row r="535" spans="1:13" ht="15.75" customHeight="1" x14ac:dyDescent="0.25">
      <c r="A535" s="78">
        <v>40330</v>
      </c>
      <c r="B535" s="55" t="s">
        <v>62</v>
      </c>
      <c r="C535" s="56" t="s">
        <v>63</v>
      </c>
      <c r="D535" s="55" t="s">
        <v>64</v>
      </c>
      <c r="E535" s="83" t="s">
        <v>65</v>
      </c>
      <c r="F535" s="104">
        <v>24</v>
      </c>
      <c r="G535" s="135"/>
      <c r="H535" s="103">
        <v>2.94</v>
      </c>
      <c r="I535" s="137"/>
      <c r="J535" s="104">
        <v>114.5</v>
      </c>
      <c r="K535" s="139"/>
      <c r="L535" s="145"/>
      <c r="M535" s="154"/>
    </row>
    <row r="536" spans="1:13" ht="15.75" customHeight="1" x14ac:dyDescent="0.25">
      <c r="A536" s="78">
        <v>40435</v>
      </c>
      <c r="B536" s="55" t="s">
        <v>62</v>
      </c>
      <c r="C536" s="56" t="s">
        <v>63</v>
      </c>
      <c r="D536" s="55" t="s">
        <v>64</v>
      </c>
      <c r="E536" s="83" t="s">
        <v>65</v>
      </c>
      <c r="F536" s="104">
        <v>11</v>
      </c>
      <c r="G536" s="135"/>
      <c r="H536" s="103">
        <v>2.88</v>
      </c>
      <c r="I536" s="137"/>
      <c r="J536" s="104">
        <v>100</v>
      </c>
      <c r="K536" s="139"/>
      <c r="L536" s="145"/>
      <c r="M536" s="154"/>
    </row>
    <row r="537" spans="1:13" ht="15.75" customHeight="1" x14ac:dyDescent="0.25">
      <c r="A537" s="78">
        <v>40514</v>
      </c>
      <c r="B537" s="61" t="s">
        <v>62</v>
      </c>
      <c r="C537" s="62" t="s">
        <v>63</v>
      </c>
      <c r="D537" s="61" t="s">
        <v>64</v>
      </c>
      <c r="E537" s="77" t="s">
        <v>65</v>
      </c>
      <c r="F537" s="104">
        <v>9</v>
      </c>
      <c r="G537" s="157"/>
      <c r="H537" s="103">
        <v>3.09</v>
      </c>
      <c r="I537" s="160"/>
      <c r="J537" s="104">
        <v>94.8</v>
      </c>
      <c r="K537" s="161"/>
      <c r="L537" s="145"/>
      <c r="M537" s="163"/>
    </row>
    <row r="538" spans="1:13" ht="15.75" customHeight="1" x14ac:dyDescent="0.25">
      <c r="A538" s="81">
        <v>40583</v>
      </c>
      <c r="B538" s="58" t="s">
        <v>62</v>
      </c>
      <c r="C538" s="59" t="s">
        <v>63</v>
      </c>
      <c r="D538" s="58" t="s">
        <v>64</v>
      </c>
      <c r="E538" s="82" t="s">
        <v>65</v>
      </c>
      <c r="F538" s="104">
        <v>10</v>
      </c>
      <c r="G538" s="134">
        <f>GEOMEAN(F538:F541)</f>
        <v>9.1534387124519299</v>
      </c>
      <c r="H538" s="103">
        <v>6.38</v>
      </c>
      <c r="I538" s="136">
        <f>GEOMEAN(H538:H541)</f>
        <v>5.2541082670429864</v>
      </c>
      <c r="J538" s="104">
        <v>113.4</v>
      </c>
      <c r="K538" s="138">
        <f>GEOMEAN(J538:J541)</f>
        <v>105.00105304538289</v>
      </c>
      <c r="L538" s="140" t="s">
        <v>28</v>
      </c>
      <c r="M538" s="153" t="s">
        <v>31</v>
      </c>
    </row>
    <row r="539" spans="1:13" ht="15.75" customHeight="1" x14ac:dyDescent="0.25">
      <c r="A539" s="78">
        <v>40659</v>
      </c>
      <c r="B539" s="55" t="s">
        <v>62</v>
      </c>
      <c r="C539" s="56" t="s">
        <v>63</v>
      </c>
      <c r="D539" s="55" t="s">
        <v>64</v>
      </c>
      <c r="E539" s="83" t="s">
        <v>65</v>
      </c>
      <c r="F539" s="104">
        <v>9</v>
      </c>
      <c r="G539" s="135"/>
      <c r="H539" s="103">
        <v>6.04</v>
      </c>
      <c r="I539" s="137"/>
      <c r="J539" s="104">
        <v>101.7</v>
      </c>
      <c r="K539" s="139"/>
      <c r="L539" s="141"/>
      <c r="M539" s="154"/>
    </row>
    <row r="540" spans="1:13" ht="15.75" customHeight="1" x14ac:dyDescent="0.25">
      <c r="A540" s="78">
        <v>40773</v>
      </c>
      <c r="B540" s="55" t="s">
        <v>62</v>
      </c>
      <c r="C540" s="56" t="s">
        <v>63</v>
      </c>
      <c r="D540" s="55" t="s">
        <v>64</v>
      </c>
      <c r="E540" s="83" t="s">
        <v>65</v>
      </c>
      <c r="F540" s="104">
        <v>6</v>
      </c>
      <c r="G540" s="135"/>
      <c r="H540" s="103">
        <v>3.84</v>
      </c>
      <c r="I540" s="137"/>
      <c r="J540" s="104">
        <v>105.4</v>
      </c>
      <c r="K540" s="139"/>
      <c r="L540" s="141"/>
      <c r="M540" s="154"/>
    </row>
    <row r="541" spans="1:13" ht="15.75" customHeight="1" x14ac:dyDescent="0.25">
      <c r="A541" s="75">
        <v>40863</v>
      </c>
      <c r="B541" s="61" t="s">
        <v>62</v>
      </c>
      <c r="C541" s="62" t="s">
        <v>63</v>
      </c>
      <c r="D541" s="61" t="s">
        <v>64</v>
      </c>
      <c r="E541" s="77" t="s">
        <v>65</v>
      </c>
      <c r="F541" s="104">
        <v>13</v>
      </c>
      <c r="G541" s="157"/>
      <c r="H541" s="103">
        <v>5.15</v>
      </c>
      <c r="I541" s="160"/>
      <c r="J541" s="104">
        <v>100</v>
      </c>
      <c r="K541" s="161"/>
      <c r="L541" s="158"/>
      <c r="M541" s="163"/>
    </row>
    <row r="542" spans="1:13" ht="15.75" customHeight="1" x14ac:dyDescent="0.25">
      <c r="A542" s="78">
        <v>40953</v>
      </c>
      <c r="B542" s="55" t="s">
        <v>62</v>
      </c>
      <c r="C542" s="56" t="s">
        <v>63</v>
      </c>
      <c r="D542" s="55" t="s">
        <v>64</v>
      </c>
      <c r="E542" s="83" t="s">
        <v>65</v>
      </c>
      <c r="F542" s="104">
        <v>15</v>
      </c>
      <c r="G542" s="134">
        <f>GEOMEAN(F542:F545)</f>
        <v>14.170335435979563</v>
      </c>
      <c r="H542" s="103">
        <v>6.18</v>
      </c>
      <c r="I542" s="136">
        <f>GEOMEAN(H542:H545)</f>
        <v>4.5304765602430779</v>
      </c>
      <c r="J542" s="104">
        <v>92.1</v>
      </c>
      <c r="K542" s="138">
        <f>GEOMEAN(J542:J545)</f>
        <v>101.92913377360389</v>
      </c>
      <c r="L542" s="140" t="s">
        <v>28</v>
      </c>
      <c r="M542" s="153" t="s">
        <v>31</v>
      </c>
    </row>
    <row r="543" spans="1:13" ht="15.75" customHeight="1" x14ac:dyDescent="0.25">
      <c r="A543" s="78">
        <v>41023</v>
      </c>
      <c r="B543" s="55" t="s">
        <v>62</v>
      </c>
      <c r="C543" s="56" t="s">
        <v>63</v>
      </c>
      <c r="D543" s="55" t="s">
        <v>64</v>
      </c>
      <c r="E543" s="83" t="s">
        <v>65</v>
      </c>
      <c r="F543" s="104">
        <v>16</v>
      </c>
      <c r="G543" s="135"/>
      <c r="H543" s="103">
        <v>2.88</v>
      </c>
      <c r="I543" s="137"/>
      <c r="J543" s="104">
        <v>116.2</v>
      </c>
      <c r="K543" s="139"/>
      <c r="L543" s="141"/>
      <c r="M543" s="154"/>
    </row>
    <row r="544" spans="1:13" ht="15.75" customHeight="1" x14ac:dyDescent="0.25">
      <c r="A544" s="78">
        <v>41121</v>
      </c>
      <c r="B544" s="55" t="s">
        <v>62</v>
      </c>
      <c r="C544" s="56" t="s">
        <v>63</v>
      </c>
      <c r="D544" s="55" t="s">
        <v>64</v>
      </c>
      <c r="E544" s="83" t="s">
        <v>65</v>
      </c>
      <c r="F544" s="104">
        <v>14</v>
      </c>
      <c r="G544" s="135"/>
      <c r="H544" s="103">
        <v>3.71</v>
      </c>
      <c r="I544" s="137"/>
      <c r="J544" s="104">
        <v>107.3</v>
      </c>
      <c r="K544" s="139"/>
      <c r="L544" s="141"/>
      <c r="M544" s="154"/>
    </row>
    <row r="545" spans="1:13" ht="15.75" customHeight="1" x14ac:dyDescent="0.25">
      <c r="A545" s="78">
        <v>41205</v>
      </c>
      <c r="B545" s="55" t="s">
        <v>62</v>
      </c>
      <c r="C545" s="56" t="s">
        <v>63</v>
      </c>
      <c r="D545" s="55" t="s">
        <v>64</v>
      </c>
      <c r="E545" s="83" t="s">
        <v>65</v>
      </c>
      <c r="F545" s="104">
        <v>12</v>
      </c>
      <c r="G545" s="135"/>
      <c r="H545" s="103">
        <v>6.38</v>
      </c>
      <c r="I545" s="137"/>
      <c r="J545" s="104">
        <v>94</v>
      </c>
      <c r="K545" s="139"/>
      <c r="L545" s="141"/>
      <c r="M545" s="154"/>
    </row>
    <row r="546" spans="1:13" ht="15.75" customHeight="1" x14ac:dyDescent="0.25">
      <c r="A546" s="81">
        <v>41298</v>
      </c>
      <c r="B546" s="58" t="s">
        <v>62</v>
      </c>
      <c r="C546" s="59" t="s">
        <v>63</v>
      </c>
      <c r="D546" s="58" t="s">
        <v>64</v>
      </c>
      <c r="E546" s="82" t="s">
        <v>65</v>
      </c>
      <c r="F546" s="104">
        <v>5</v>
      </c>
      <c r="G546" s="134">
        <f>GEOMEAN(F546:F555)</f>
        <v>6.4273370526429812</v>
      </c>
      <c r="H546" s="103" t="s">
        <v>9</v>
      </c>
      <c r="I546" s="134">
        <f>GEOMEAN(H551:H555)</f>
        <v>6.6943702052575249</v>
      </c>
      <c r="J546" s="104">
        <v>95</v>
      </c>
      <c r="K546" s="155">
        <f>GEOMEAN(J546,J550:J555)</f>
        <v>101.55293537395089</v>
      </c>
      <c r="L546" s="140" t="s">
        <v>28</v>
      </c>
      <c r="M546" s="153" t="s">
        <v>31</v>
      </c>
    </row>
    <row r="547" spans="1:13" ht="15.75" customHeight="1" x14ac:dyDescent="0.25">
      <c r="A547" s="78">
        <v>41332</v>
      </c>
      <c r="B547" s="55" t="s">
        <v>62</v>
      </c>
      <c r="C547" s="56" t="s">
        <v>63</v>
      </c>
      <c r="D547" s="55" t="s">
        <v>64</v>
      </c>
      <c r="E547" s="83" t="s">
        <v>65</v>
      </c>
      <c r="F547" s="104">
        <v>5</v>
      </c>
      <c r="G547" s="135"/>
      <c r="H547" s="103" t="s">
        <v>9</v>
      </c>
      <c r="I547" s="135"/>
      <c r="J547" s="104" t="s">
        <v>9</v>
      </c>
      <c r="K547" s="156"/>
      <c r="L547" s="141"/>
      <c r="M547" s="154"/>
    </row>
    <row r="548" spans="1:13" ht="15.75" customHeight="1" x14ac:dyDescent="0.25">
      <c r="A548" s="78">
        <v>41359</v>
      </c>
      <c r="B548" s="55" t="s">
        <v>62</v>
      </c>
      <c r="C548" s="56" t="s">
        <v>63</v>
      </c>
      <c r="D548" s="55" t="s">
        <v>64</v>
      </c>
      <c r="E548" s="83" t="s">
        <v>65</v>
      </c>
      <c r="F548" s="104">
        <v>5</v>
      </c>
      <c r="G548" s="135"/>
      <c r="H548" s="103" t="s">
        <v>9</v>
      </c>
      <c r="I548" s="135"/>
      <c r="J548" s="104" t="s">
        <v>9</v>
      </c>
      <c r="K548" s="156"/>
      <c r="L548" s="141"/>
      <c r="M548" s="154"/>
    </row>
    <row r="549" spans="1:13" ht="15.75" customHeight="1" x14ac:dyDescent="0.25">
      <c r="A549" s="78">
        <v>41387</v>
      </c>
      <c r="B549" s="55" t="s">
        <v>62</v>
      </c>
      <c r="C549" s="56" t="s">
        <v>63</v>
      </c>
      <c r="D549" s="55" t="s">
        <v>64</v>
      </c>
      <c r="E549" s="83" t="s">
        <v>65</v>
      </c>
      <c r="F549" s="104">
        <v>14</v>
      </c>
      <c r="G549" s="135"/>
      <c r="H549" s="103" t="s">
        <v>9</v>
      </c>
      <c r="I549" s="135"/>
      <c r="J549" s="104" t="s">
        <v>9</v>
      </c>
      <c r="K549" s="156"/>
      <c r="L549" s="141"/>
      <c r="M549" s="154"/>
    </row>
    <row r="550" spans="1:13" ht="15.75" customHeight="1" x14ac:dyDescent="0.25">
      <c r="A550" s="78">
        <v>41417</v>
      </c>
      <c r="B550" s="55" t="s">
        <v>62</v>
      </c>
      <c r="C550" s="56" t="s">
        <v>63</v>
      </c>
      <c r="D550" s="55" t="s">
        <v>64</v>
      </c>
      <c r="E550" s="83" t="s">
        <v>65</v>
      </c>
      <c r="F550" s="104">
        <v>5</v>
      </c>
      <c r="G550" s="135"/>
      <c r="H550" s="103" t="s">
        <v>9</v>
      </c>
      <c r="I550" s="135"/>
      <c r="J550" s="104">
        <v>117.1</v>
      </c>
      <c r="K550" s="156"/>
      <c r="L550" s="141"/>
      <c r="M550" s="154"/>
    </row>
    <row r="551" spans="1:13" ht="15.75" customHeight="1" x14ac:dyDescent="0.25">
      <c r="A551" s="78">
        <v>41450</v>
      </c>
      <c r="B551" s="55" t="s">
        <v>62</v>
      </c>
      <c r="C551" s="56" t="s">
        <v>63</v>
      </c>
      <c r="D551" s="55" t="s">
        <v>64</v>
      </c>
      <c r="E551" s="83" t="s">
        <v>65</v>
      </c>
      <c r="F551" s="104">
        <v>5</v>
      </c>
      <c r="G551" s="135"/>
      <c r="H551" s="103">
        <v>6.654536418750002</v>
      </c>
      <c r="I551" s="135"/>
      <c r="J551" s="104">
        <v>97.1</v>
      </c>
      <c r="K551" s="156"/>
      <c r="L551" s="141"/>
      <c r="M551" s="154"/>
    </row>
    <row r="552" spans="1:13" ht="15.75" customHeight="1" x14ac:dyDescent="0.25">
      <c r="A552" s="78">
        <v>41471</v>
      </c>
      <c r="B552" s="55" t="s">
        <v>62</v>
      </c>
      <c r="C552" s="56" t="s">
        <v>63</v>
      </c>
      <c r="D552" s="55" t="s">
        <v>64</v>
      </c>
      <c r="E552" s="83" t="s">
        <v>65</v>
      </c>
      <c r="F552" s="104">
        <v>11</v>
      </c>
      <c r="G552" s="135"/>
      <c r="H552" s="103">
        <v>6.3338830120500003</v>
      </c>
      <c r="I552" s="135"/>
      <c r="J552" s="104">
        <v>88.3</v>
      </c>
      <c r="K552" s="156"/>
      <c r="L552" s="141"/>
      <c r="M552" s="154"/>
    </row>
    <row r="553" spans="1:13" ht="15.75" customHeight="1" x14ac:dyDescent="0.25">
      <c r="A553" s="78">
        <v>41515</v>
      </c>
      <c r="B553" s="55" t="s">
        <v>62</v>
      </c>
      <c r="C553" s="56" t="s">
        <v>63</v>
      </c>
      <c r="D553" s="55" t="s">
        <v>64</v>
      </c>
      <c r="E553" s="83" t="s">
        <v>65</v>
      </c>
      <c r="F553" s="104">
        <v>10</v>
      </c>
      <c r="G553" s="135"/>
      <c r="H553" s="103">
        <v>7.9637167054500013</v>
      </c>
      <c r="I553" s="135"/>
      <c r="J553" s="104">
        <v>108.6</v>
      </c>
      <c r="K553" s="156"/>
      <c r="L553" s="141"/>
      <c r="M553" s="154"/>
    </row>
    <row r="554" spans="1:13" ht="15.75" customHeight="1" x14ac:dyDescent="0.25">
      <c r="A554" s="78">
        <v>41542</v>
      </c>
      <c r="B554" s="55" t="s">
        <v>62</v>
      </c>
      <c r="C554" s="56" t="s">
        <v>63</v>
      </c>
      <c r="D554" s="55" t="s">
        <v>64</v>
      </c>
      <c r="E554" s="83" t="s">
        <v>65</v>
      </c>
      <c r="F554" s="104">
        <v>5</v>
      </c>
      <c r="G554" s="135"/>
      <c r="H554" s="103">
        <v>7.9188211096500032</v>
      </c>
      <c r="I554" s="135"/>
      <c r="J554" s="104">
        <v>103.6</v>
      </c>
      <c r="K554" s="156"/>
      <c r="L554" s="141"/>
      <c r="M554" s="154"/>
    </row>
    <row r="555" spans="1:13" ht="15.75" customHeight="1" x14ac:dyDescent="0.25">
      <c r="A555" s="75">
        <v>41564</v>
      </c>
      <c r="B555" s="61" t="s">
        <v>62</v>
      </c>
      <c r="C555" s="62" t="s">
        <v>63</v>
      </c>
      <c r="D555" s="61" t="s">
        <v>64</v>
      </c>
      <c r="E555" s="77" t="s">
        <v>65</v>
      </c>
      <c r="F555" s="104">
        <v>5</v>
      </c>
      <c r="G555" s="157"/>
      <c r="H555" s="103">
        <v>5.0580655075500003</v>
      </c>
      <c r="I555" s="157"/>
      <c r="J555" s="104">
        <v>103.8</v>
      </c>
      <c r="K555" s="206"/>
      <c r="L555" s="158"/>
      <c r="M555" s="163"/>
    </row>
    <row r="556" spans="1:13" ht="15.75" customHeight="1" x14ac:dyDescent="0.25">
      <c r="A556" s="81">
        <v>41757</v>
      </c>
      <c r="B556" s="58" t="s">
        <v>62</v>
      </c>
      <c r="C556" s="59" t="s">
        <v>63</v>
      </c>
      <c r="D556" s="58" t="s">
        <v>64</v>
      </c>
      <c r="E556" s="82" t="s">
        <v>65</v>
      </c>
      <c r="F556" s="104">
        <v>5</v>
      </c>
      <c r="G556" s="134">
        <f>GEOMEAN(F556:F564)</f>
        <v>6.0153743884491186</v>
      </c>
      <c r="H556" s="103">
        <v>3.7843074340499925</v>
      </c>
      <c r="I556" s="134">
        <f>GEOMEAN(H556:H564)</f>
        <v>2.4445703973689801</v>
      </c>
      <c r="J556" s="104">
        <v>81.599999999999994</v>
      </c>
      <c r="K556" s="155">
        <f>GEOMEAN(J556:J564)</f>
        <v>73.014314137313988</v>
      </c>
      <c r="L556" s="140" t="s">
        <v>38</v>
      </c>
      <c r="M556" s="149" t="s">
        <v>32</v>
      </c>
    </row>
    <row r="557" spans="1:13" ht="15.75" customHeight="1" x14ac:dyDescent="0.25">
      <c r="A557" s="78">
        <v>41786</v>
      </c>
      <c r="B557" s="55" t="s">
        <v>62</v>
      </c>
      <c r="C557" s="56" t="s">
        <v>63</v>
      </c>
      <c r="D557" s="55" t="s">
        <v>64</v>
      </c>
      <c r="E557" s="83" t="s">
        <v>65</v>
      </c>
      <c r="F557" s="104">
        <v>5</v>
      </c>
      <c r="G557" s="135"/>
      <c r="H557" s="103">
        <v>3.5898971476499932</v>
      </c>
      <c r="I557" s="135"/>
      <c r="J557" s="104">
        <v>84.7</v>
      </c>
      <c r="K557" s="156"/>
      <c r="L557" s="141"/>
      <c r="M557" s="150"/>
    </row>
    <row r="558" spans="1:13" ht="15.75" customHeight="1" x14ac:dyDescent="0.25">
      <c r="A558" s="78">
        <v>41814</v>
      </c>
      <c r="B558" s="55" t="s">
        <v>62</v>
      </c>
      <c r="C558" s="56" t="s">
        <v>63</v>
      </c>
      <c r="D558" s="55" t="s">
        <v>64</v>
      </c>
      <c r="E558" s="83" t="s">
        <v>65</v>
      </c>
      <c r="F558" s="104">
        <v>12</v>
      </c>
      <c r="G558" s="135"/>
      <c r="H558" s="103">
        <v>2.286895153949994</v>
      </c>
      <c r="I558" s="135"/>
      <c r="J558" s="104">
        <v>102.3</v>
      </c>
      <c r="K558" s="156"/>
      <c r="L558" s="141"/>
      <c r="M558" s="150"/>
    </row>
    <row r="559" spans="1:13" ht="15.75" customHeight="1" x14ac:dyDescent="0.25">
      <c r="A559" s="78">
        <v>41834</v>
      </c>
      <c r="B559" s="55" t="s">
        <v>62</v>
      </c>
      <c r="C559" s="56" t="s">
        <v>63</v>
      </c>
      <c r="D559" s="55" t="s">
        <v>64</v>
      </c>
      <c r="E559" s="83" t="s">
        <v>65</v>
      </c>
      <c r="F559" s="104">
        <v>11</v>
      </c>
      <c r="G559" s="135"/>
      <c r="H559" s="103">
        <v>2.6154773699999989</v>
      </c>
      <c r="I559" s="135"/>
      <c r="J559" s="104">
        <v>97.6</v>
      </c>
      <c r="K559" s="156"/>
      <c r="L559" s="141"/>
      <c r="M559" s="150"/>
    </row>
    <row r="560" spans="1:13" ht="15.75" customHeight="1" x14ac:dyDescent="0.25">
      <c r="A560" s="78">
        <v>41884</v>
      </c>
      <c r="B560" s="55" t="s">
        <v>62</v>
      </c>
      <c r="C560" s="56" t="s">
        <v>63</v>
      </c>
      <c r="D560" s="55" t="s">
        <v>64</v>
      </c>
      <c r="E560" s="83" t="s">
        <v>65</v>
      </c>
      <c r="F560" s="104">
        <v>5</v>
      </c>
      <c r="G560" s="135"/>
      <c r="H560" s="103">
        <v>1.1532813600000031</v>
      </c>
      <c r="I560" s="135"/>
      <c r="J560" s="104">
        <v>6.73</v>
      </c>
      <c r="K560" s="156"/>
      <c r="L560" s="141"/>
      <c r="M560" s="150"/>
    </row>
    <row r="561" spans="1:13" ht="15.75" customHeight="1" x14ac:dyDescent="0.25">
      <c r="A561" s="78">
        <v>41907</v>
      </c>
      <c r="B561" s="55" t="s">
        <v>62</v>
      </c>
      <c r="C561" s="56" t="s">
        <v>63</v>
      </c>
      <c r="D561" s="55" t="s">
        <v>64</v>
      </c>
      <c r="E561" s="83" t="s">
        <v>65</v>
      </c>
      <c r="F561" s="104">
        <v>5</v>
      </c>
      <c r="G561" s="135"/>
      <c r="H561" s="103">
        <v>2.2431322451999973</v>
      </c>
      <c r="I561" s="135"/>
      <c r="J561" s="104">
        <v>109.9</v>
      </c>
      <c r="K561" s="156"/>
      <c r="L561" s="141"/>
      <c r="M561" s="150"/>
    </row>
    <row r="562" spans="1:13" ht="15.75" customHeight="1" x14ac:dyDescent="0.25">
      <c r="A562" s="78">
        <v>41940</v>
      </c>
      <c r="B562" s="55" t="s">
        <v>62</v>
      </c>
      <c r="C562" s="56" t="s">
        <v>63</v>
      </c>
      <c r="D562" s="55" t="s">
        <v>64</v>
      </c>
      <c r="E562" s="83" t="s">
        <v>65</v>
      </c>
      <c r="F562" s="104">
        <v>5</v>
      </c>
      <c r="G562" s="135"/>
      <c r="H562" s="103">
        <v>2.5339239023999962</v>
      </c>
      <c r="I562" s="135"/>
      <c r="J562" s="104">
        <v>104.6</v>
      </c>
      <c r="K562" s="156"/>
      <c r="L562" s="141"/>
      <c r="M562" s="150"/>
    </row>
    <row r="563" spans="1:13" ht="15.75" customHeight="1" x14ac:dyDescent="0.25">
      <c r="A563" s="78">
        <v>41967</v>
      </c>
      <c r="B563" s="55" t="s">
        <v>62</v>
      </c>
      <c r="C563" s="56" t="s">
        <v>63</v>
      </c>
      <c r="D563" s="55" t="s">
        <v>64</v>
      </c>
      <c r="E563" s="83" t="s">
        <v>65</v>
      </c>
      <c r="F563" s="104">
        <v>5</v>
      </c>
      <c r="G563" s="135"/>
      <c r="H563" s="103">
        <v>2.3683456500000006</v>
      </c>
      <c r="I563" s="135"/>
      <c r="J563" s="104">
        <v>102</v>
      </c>
      <c r="K563" s="156"/>
      <c r="L563" s="141"/>
      <c r="M563" s="150"/>
    </row>
    <row r="564" spans="1:13" ht="15.75" customHeight="1" x14ac:dyDescent="0.25">
      <c r="A564" s="75">
        <v>41990</v>
      </c>
      <c r="B564" s="61" t="s">
        <v>62</v>
      </c>
      <c r="C564" s="62" t="s">
        <v>63</v>
      </c>
      <c r="D564" s="61" t="s">
        <v>64</v>
      </c>
      <c r="E564" s="77" t="s">
        <v>65</v>
      </c>
      <c r="F564" s="104">
        <v>5</v>
      </c>
      <c r="G564" s="157"/>
      <c r="H564" s="103">
        <v>2.471317200000001</v>
      </c>
      <c r="I564" s="157"/>
      <c r="J564" s="104">
        <v>108.3</v>
      </c>
      <c r="K564" s="206"/>
      <c r="L564" s="158"/>
      <c r="M564" s="190"/>
    </row>
    <row r="565" spans="1:13" ht="15.75" customHeight="1" x14ac:dyDescent="0.25">
      <c r="A565" s="81">
        <v>42018</v>
      </c>
      <c r="B565" s="58" t="s">
        <v>62</v>
      </c>
      <c r="C565" s="59" t="s">
        <v>63</v>
      </c>
      <c r="D565" s="58" t="s">
        <v>64</v>
      </c>
      <c r="E565" s="82" t="s">
        <v>65</v>
      </c>
      <c r="F565" s="104">
        <v>5</v>
      </c>
      <c r="G565" s="134">
        <f>GEOMEAN(F565:F576)</f>
        <v>6.5979495645138169</v>
      </c>
      <c r="H565" s="103">
        <v>4.6415455877999978</v>
      </c>
      <c r="I565" s="134">
        <f>GEOMEAN(H565:H576)</f>
        <v>2.3816065462078773</v>
      </c>
      <c r="J565" s="104">
        <v>96.8</v>
      </c>
      <c r="K565" s="155">
        <f>GEOMEAN(J565:J576)</f>
        <v>106.32412662516568</v>
      </c>
      <c r="L565" s="140" t="s">
        <v>38</v>
      </c>
      <c r="M565" s="153" t="s">
        <v>31</v>
      </c>
    </row>
    <row r="566" spans="1:13" ht="15.75" customHeight="1" x14ac:dyDescent="0.25">
      <c r="A566" s="78">
        <v>42047</v>
      </c>
      <c r="B566" s="55" t="s">
        <v>62</v>
      </c>
      <c r="C566" s="56" t="s">
        <v>63</v>
      </c>
      <c r="D566" s="55" t="s">
        <v>64</v>
      </c>
      <c r="E566" s="83" t="s">
        <v>65</v>
      </c>
      <c r="F566" s="104">
        <v>5</v>
      </c>
      <c r="G566" s="135"/>
      <c r="H566" s="103">
        <v>2.2756712550000024</v>
      </c>
      <c r="I566" s="135"/>
      <c r="J566" s="104">
        <v>138.69999999999999</v>
      </c>
      <c r="K566" s="156"/>
      <c r="L566" s="141"/>
      <c r="M566" s="154"/>
    </row>
    <row r="567" spans="1:13" ht="15.75" customHeight="1" x14ac:dyDescent="0.25">
      <c r="A567" s="78">
        <v>42081</v>
      </c>
      <c r="B567" s="55" t="s">
        <v>62</v>
      </c>
      <c r="C567" s="56" t="s">
        <v>63</v>
      </c>
      <c r="D567" s="55" t="s">
        <v>64</v>
      </c>
      <c r="E567" s="83" t="s">
        <v>65</v>
      </c>
      <c r="F567" s="104">
        <v>12</v>
      </c>
      <c r="G567" s="135"/>
      <c r="H567" s="103">
        <v>1.7119020187499994</v>
      </c>
      <c r="I567" s="135"/>
      <c r="J567" s="104">
        <v>110.3</v>
      </c>
      <c r="K567" s="156"/>
      <c r="L567" s="141"/>
      <c r="M567" s="154"/>
    </row>
    <row r="568" spans="1:13" ht="15.75" customHeight="1" x14ac:dyDescent="0.25">
      <c r="A568" s="78">
        <v>42122</v>
      </c>
      <c r="B568" s="55" t="s">
        <v>62</v>
      </c>
      <c r="C568" s="56" t="s">
        <v>63</v>
      </c>
      <c r="D568" s="55" t="s">
        <v>64</v>
      </c>
      <c r="E568" s="83" t="s">
        <v>65</v>
      </c>
      <c r="F568" s="104">
        <v>5</v>
      </c>
      <c r="G568" s="135"/>
      <c r="H568" s="103">
        <v>5.8865402749999989</v>
      </c>
      <c r="I568" s="135"/>
      <c r="J568" s="104">
        <v>118.8</v>
      </c>
      <c r="K568" s="156"/>
      <c r="L568" s="141"/>
      <c r="M568" s="154"/>
    </row>
    <row r="569" spans="1:13" ht="15.75" customHeight="1" x14ac:dyDescent="0.25">
      <c r="A569" s="78">
        <v>42144</v>
      </c>
      <c r="B569" s="55" t="s">
        <v>62</v>
      </c>
      <c r="C569" s="56" t="s">
        <v>63</v>
      </c>
      <c r="D569" s="55" t="s">
        <v>64</v>
      </c>
      <c r="E569" s="83" t="s">
        <v>65</v>
      </c>
      <c r="F569" s="104">
        <v>5</v>
      </c>
      <c r="G569" s="135"/>
      <c r="H569" s="103">
        <v>0.95763541499999971</v>
      </c>
      <c r="I569" s="135"/>
      <c r="J569" s="104">
        <v>108.9</v>
      </c>
      <c r="K569" s="156"/>
      <c r="L569" s="141"/>
      <c r="M569" s="154"/>
    </row>
    <row r="570" spans="1:13" ht="15.75" customHeight="1" x14ac:dyDescent="0.25">
      <c r="A570" s="78">
        <v>42177</v>
      </c>
      <c r="B570" s="55" t="s">
        <v>62</v>
      </c>
      <c r="C570" s="56" t="s">
        <v>63</v>
      </c>
      <c r="D570" s="55" t="s">
        <v>64</v>
      </c>
      <c r="E570" s="83" t="s">
        <v>65</v>
      </c>
      <c r="F570" s="104">
        <v>12</v>
      </c>
      <c r="G570" s="135"/>
      <c r="H570" s="103">
        <v>0.89732350714285858</v>
      </c>
      <c r="I570" s="135"/>
      <c r="J570" s="104">
        <v>113.9</v>
      </c>
      <c r="K570" s="156"/>
      <c r="L570" s="141"/>
      <c r="M570" s="154"/>
    </row>
    <row r="571" spans="1:13" ht="15.75" customHeight="1" x14ac:dyDescent="0.25">
      <c r="A571" s="78">
        <v>42205</v>
      </c>
      <c r="B571" s="55" t="s">
        <v>62</v>
      </c>
      <c r="C571" s="56" t="s">
        <v>63</v>
      </c>
      <c r="D571" s="55" t="s">
        <v>64</v>
      </c>
      <c r="E571" s="83" t="s">
        <v>65</v>
      </c>
      <c r="F571" s="104">
        <v>5</v>
      </c>
      <c r="G571" s="135"/>
      <c r="H571" s="103">
        <v>5.0662002600000031</v>
      </c>
      <c r="I571" s="135"/>
      <c r="J571" s="104">
        <v>103.5</v>
      </c>
      <c r="K571" s="156"/>
      <c r="L571" s="141"/>
      <c r="M571" s="154"/>
    </row>
    <row r="572" spans="1:13" ht="15.75" customHeight="1" x14ac:dyDescent="0.25">
      <c r="A572" s="78">
        <v>42234</v>
      </c>
      <c r="B572" s="55" t="s">
        <v>62</v>
      </c>
      <c r="C572" s="56" t="s">
        <v>63</v>
      </c>
      <c r="D572" s="55" t="s">
        <v>64</v>
      </c>
      <c r="E572" s="83" t="s">
        <v>65</v>
      </c>
      <c r="F572" s="104">
        <v>11</v>
      </c>
      <c r="G572" s="135"/>
      <c r="H572" s="103">
        <v>2.3683456499999993</v>
      </c>
      <c r="I572" s="135"/>
      <c r="J572" s="104">
        <v>104.8</v>
      </c>
      <c r="K572" s="156"/>
      <c r="L572" s="141"/>
      <c r="M572" s="154"/>
    </row>
    <row r="573" spans="1:13" ht="15.75" customHeight="1" x14ac:dyDescent="0.25">
      <c r="A573" s="78">
        <v>42268</v>
      </c>
      <c r="B573" s="55" t="s">
        <v>62</v>
      </c>
      <c r="C573" s="56" t="s">
        <v>63</v>
      </c>
      <c r="D573" s="55" t="s">
        <v>64</v>
      </c>
      <c r="E573" s="83" t="s">
        <v>65</v>
      </c>
      <c r="F573" s="104">
        <v>5</v>
      </c>
      <c r="G573" s="135"/>
      <c r="H573" s="103">
        <v>1.2665500650000001</v>
      </c>
      <c r="I573" s="135"/>
      <c r="J573" s="104">
        <v>94.4</v>
      </c>
      <c r="K573" s="156"/>
      <c r="L573" s="141"/>
      <c r="M573" s="154"/>
    </row>
    <row r="574" spans="1:13" ht="15.75" customHeight="1" x14ac:dyDescent="0.25">
      <c r="A574" s="78">
        <v>42296</v>
      </c>
      <c r="B574" s="55" t="s">
        <v>62</v>
      </c>
      <c r="C574" s="56" t="s">
        <v>63</v>
      </c>
      <c r="D574" s="55" t="s">
        <v>64</v>
      </c>
      <c r="E574" s="83" t="s">
        <v>65</v>
      </c>
      <c r="F574" s="104">
        <v>11</v>
      </c>
      <c r="G574" s="135"/>
      <c r="H574" s="103">
        <v>1.7629759075499984</v>
      </c>
      <c r="I574" s="135"/>
      <c r="J574" s="104">
        <v>97.4</v>
      </c>
      <c r="K574" s="156"/>
      <c r="L574" s="141"/>
      <c r="M574" s="154"/>
    </row>
    <row r="575" spans="1:13" ht="15.75" customHeight="1" x14ac:dyDescent="0.25">
      <c r="A575" s="78">
        <v>42324</v>
      </c>
      <c r="B575" s="55" t="s">
        <v>62</v>
      </c>
      <c r="C575" s="56" t="s">
        <v>63</v>
      </c>
      <c r="D575" s="55" t="s">
        <v>64</v>
      </c>
      <c r="E575" s="83" t="s">
        <v>65</v>
      </c>
      <c r="F575" s="104">
        <v>5</v>
      </c>
      <c r="G575" s="135"/>
      <c r="H575" s="103">
        <v>2.9788043548421044</v>
      </c>
      <c r="I575" s="135"/>
      <c r="J575" s="104">
        <v>96.1</v>
      </c>
      <c r="K575" s="156"/>
      <c r="L575" s="141"/>
      <c r="M575" s="154"/>
    </row>
    <row r="576" spans="1:13" ht="15.75" customHeight="1" x14ac:dyDescent="0.25">
      <c r="A576" s="75">
        <v>42345</v>
      </c>
      <c r="B576" s="61" t="s">
        <v>62</v>
      </c>
      <c r="C576" s="62" t="s">
        <v>63</v>
      </c>
      <c r="D576" s="61" t="s">
        <v>64</v>
      </c>
      <c r="E576" s="77" t="s">
        <v>65</v>
      </c>
      <c r="F576" s="104">
        <v>5</v>
      </c>
      <c r="G576" s="157"/>
      <c r="H576" s="103">
        <v>4.561856447210527</v>
      </c>
      <c r="I576" s="157"/>
      <c r="J576" s="104">
        <v>99.8</v>
      </c>
      <c r="K576" s="206"/>
      <c r="L576" s="158"/>
      <c r="M576" s="163"/>
    </row>
    <row r="577" spans="1:13" ht="15.75" customHeight="1" x14ac:dyDescent="0.25">
      <c r="A577" s="78">
        <v>42423</v>
      </c>
      <c r="B577" s="58" t="s">
        <v>62</v>
      </c>
      <c r="C577" s="59" t="s">
        <v>63</v>
      </c>
      <c r="D577" s="58" t="s">
        <v>64</v>
      </c>
      <c r="E577" s="82" t="s">
        <v>65</v>
      </c>
      <c r="F577" s="104">
        <v>21</v>
      </c>
      <c r="G577" s="134">
        <f>GEOMEAN(F577:F580)</f>
        <v>20.442473519238821</v>
      </c>
      <c r="H577" s="103">
        <v>3.5010327000000006</v>
      </c>
      <c r="I577" s="136">
        <f>GEOMEAN(H577:H580)</f>
        <v>3.1535476165100516</v>
      </c>
      <c r="J577" s="104">
        <v>103</v>
      </c>
      <c r="K577" s="138">
        <f>GEOMEAN(J577:J580)</f>
        <v>99.598241808585897</v>
      </c>
      <c r="L577" s="140" t="s">
        <v>28</v>
      </c>
      <c r="M577" s="173" t="s">
        <v>30</v>
      </c>
    </row>
    <row r="578" spans="1:13" ht="15.75" customHeight="1" x14ac:dyDescent="0.25">
      <c r="A578" s="78">
        <v>42507</v>
      </c>
      <c r="B578" s="55" t="s">
        <v>62</v>
      </c>
      <c r="C578" s="56" t="s">
        <v>63</v>
      </c>
      <c r="D578" s="55" t="s">
        <v>64</v>
      </c>
      <c r="E578" s="83" t="s">
        <v>65</v>
      </c>
      <c r="F578" s="104">
        <v>33</v>
      </c>
      <c r="G578" s="135"/>
      <c r="H578" s="103">
        <v>3.5010327000000023</v>
      </c>
      <c r="I578" s="137"/>
      <c r="J578" s="104">
        <v>106.9</v>
      </c>
      <c r="K578" s="139"/>
      <c r="L578" s="141"/>
      <c r="M578" s="174"/>
    </row>
    <row r="579" spans="1:13" ht="15.75" customHeight="1" x14ac:dyDescent="0.25">
      <c r="A579" s="78">
        <v>42619</v>
      </c>
      <c r="B579" s="55" t="s">
        <v>62</v>
      </c>
      <c r="C579" s="56" t="s">
        <v>63</v>
      </c>
      <c r="D579" s="55" t="s">
        <v>64</v>
      </c>
      <c r="E579" s="83" t="s">
        <v>65</v>
      </c>
      <c r="F579" s="104">
        <v>18</v>
      </c>
      <c r="G579" s="135"/>
      <c r="H579" s="103">
        <v>3.0138014634146346</v>
      </c>
      <c r="I579" s="137"/>
      <c r="J579" s="104">
        <v>99.3</v>
      </c>
      <c r="K579" s="139"/>
      <c r="L579" s="141"/>
      <c r="M579" s="174"/>
    </row>
    <row r="580" spans="1:13" ht="15.75" customHeight="1" x14ac:dyDescent="0.25">
      <c r="A580" s="78">
        <v>42685</v>
      </c>
      <c r="B580" s="61" t="s">
        <v>62</v>
      </c>
      <c r="C580" s="62" t="s">
        <v>63</v>
      </c>
      <c r="D580" s="61" t="s">
        <v>64</v>
      </c>
      <c r="E580" s="77" t="s">
        <v>65</v>
      </c>
      <c r="F580" s="104">
        <v>14</v>
      </c>
      <c r="G580" s="135"/>
      <c r="H580" s="103">
        <v>2.6772603000000013</v>
      </c>
      <c r="I580" s="137"/>
      <c r="J580" s="104">
        <v>90</v>
      </c>
      <c r="K580" s="139"/>
      <c r="L580" s="158"/>
      <c r="M580" s="189"/>
    </row>
    <row r="581" spans="1:13" ht="15.75" customHeight="1" x14ac:dyDescent="0.25">
      <c r="A581" s="81">
        <v>42767</v>
      </c>
      <c r="B581" s="55" t="s">
        <v>62</v>
      </c>
      <c r="C581" s="56" t="s">
        <v>63</v>
      </c>
      <c r="D581" s="55" t="s">
        <v>64</v>
      </c>
      <c r="E581" s="83" t="s">
        <v>65</v>
      </c>
      <c r="F581" s="104">
        <v>24</v>
      </c>
      <c r="G581" s="134">
        <f>GEOMEAN(F581:F584)</f>
        <v>16.380725176254401</v>
      </c>
      <c r="H581" s="103">
        <v>5.5604636999999961</v>
      </c>
      <c r="I581" s="136">
        <f>GEOMEAN(H581:H584)</f>
        <v>3.0054915219909812</v>
      </c>
      <c r="J581" s="104">
        <v>105.5</v>
      </c>
      <c r="K581" s="138">
        <f>GEOMEAN(J581:J584)</f>
        <v>98.739046199641876</v>
      </c>
      <c r="L581" s="140" t="s">
        <v>28</v>
      </c>
      <c r="M581" s="142" t="s">
        <v>31</v>
      </c>
    </row>
    <row r="582" spans="1:13" ht="15.75" customHeight="1" x14ac:dyDescent="0.25">
      <c r="A582" s="78">
        <v>42843</v>
      </c>
      <c r="B582" s="55" t="s">
        <v>62</v>
      </c>
      <c r="C582" s="56" t="s">
        <v>63</v>
      </c>
      <c r="D582" s="55" t="s">
        <v>64</v>
      </c>
      <c r="E582" s="83" t="s">
        <v>65</v>
      </c>
      <c r="F582" s="104">
        <v>6</v>
      </c>
      <c r="G582" s="135"/>
      <c r="H582" s="103">
        <v>4.1188619999999982</v>
      </c>
      <c r="I582" s="137"/>
      <c r="J582" s="104">
        <v>100.2</v>
      </c>
      <c r="K582" s="139"/>
      <c r="L582" s="141"/>
      <c r="M582" s="143"/>
    </row>
    <row r="583" spans="1:13" ht="15.75" customHeight="1" x14ac:dyDescent="0.25">
      <c r="A583" s="78">
        <v>42929</v>
      </c>
      <c r="B583" s="55" t="s">
        <v>62</v>
      </c>
      <c r="C583" s="56" t="s">
        <v>63</v>
      </c>
      <c r="D583" s="55" t="s">
        <v>64</v>
      </c>
      <c r="E583" s="83" t="s">
        <v>65</v>
      </c>
      <c r="F583" s="104">
        <v>25</v>
      </c>
      <c r="G583" s="135"/>
      <c r="H583" s="103">
        <v>1.2356586000000001</v>
      </c>
      <c r="I583" s="137"/>
      <c r="J583" s="104">
        <v>91.1</v>
      </c>
      <c r="K583" s="139"/>
      <c r="L583" s="141"/>
      <c r="M583" s="143"/>
    </row>
    <row r="584" spans="1:13" ht="15.75" customHeight="1" x14ac:dyDescent="0.25">
      <c r="A584" s="78">
        <v>43026</v>
      </c>
      <c r="B584" s="55" t="s">
        <v>62</v>
      </c>
      <c r="C584" s="56" t="s">
        <v>63</v>
      </c>
      <c r="D584" s="55" t="s">
        <v>64</v>
      </c>
      <c r="E584" s="83" t="s">
        <v>65</v>
      </c>
      <c r="F584" s="104">
        <v>20</v>
      </c>
      <c r="G584" s="135"/>
      <c r="H584" s="103">
        <v>2.8832034000000024</v>
      </c>
      <c r="I584" s="137"/>
      <c r="J584" s="104">
        <v>98.7</v>
      </c>
      <c r="K584" s="139"/>
      <c r="L584" s="141"/>
      <c r="M584" s="143"/>
    </row>
    <row r="585" spans="1:13" ht="15.75" customHeight="1" x14ac:dyDescent="0.25">
      <c r="A585" s="81">
        <v>43129</v>
      </c>
      <c r="B585" s="58" t="s">
        <v>62</v>
      </c>
      <c r="C585" s="59" t="s">
        <v>63</v>
      </c>
      <c r="D585" s="58" t="s">
        <v>64</v>
      </c>
      <c r="E585" s="82" t="s">
        <v>65</v>
      </c>
      <c r="F585" s="104">
        <v>13.999999999999998</v>
      </c>
      <c r="G585" s="134">
        <f>GEOMEAN(F585:F596)</f>
        <v>9.4080987116525847</v>
      </c>
      <c r="H585" s="103">
        <v>6.9336628703571428</v>
      </c>
      <c r="I585" s="134">
        <f>GEOMEAN(H585:H594,H596)</f>
        <v>5.2091694813907896</v>
      </c>
      <c r="J585" s="104">
        <v>103</v>
      </c>
      <c r="K585" s="155">
        <f>GEOMEAN(J585:J596)</f>
        <v>105.22832386216027</v>
      </c>
      <c r="L585" s="140" t="s">
        <v>28</v>
      </c>
      <c r="M585" s="142" t="s">
        <v>31</v>
      </c>
    </row>
    <row r="586" spans="1:13" ht="15.75" customHeight="1" x14ac:dyDescent="0.25">
      <c r="A586" s="78">
        <v>43157</v>
      </c>
      <c r="B586" s="55" t="s">
        <v>62</v>
      </c>
      <c r="C586" s="56" t="s">
        <v>63</v>
      </c>
      <c r="D586" s="55" t="s">
        <v>64</v>
      </c>
      <c r="E586" s="83" t="s">
        <v>65</v>
      </c>
      <c r="F586" s="104">
        <v>15.5</v>
      </c>
      <c r="G586" s="135"/>
      <c r="H586" s="103">
        <v>8.3000000000000007</v>
      </c>
      <c r="I586" s="135"/>
      <c r="J586" s="104">
        <v>98.65</v>
      </c>
      <c r="K586" s="156"/>
      <c r="L586" s="141"/>
      <c r="M586" s="143"/>
    </row>
    <row r="587" spans="1:13" ht="15.75" customHeight="1" x14ac:dyDescent="0.25">
      <c r="A587" s="78">
        <v>43185</v>
      </c>
      <c r="B587" s="55" t="s">
        <v>62</v>
      </c>
      <c r="C587" s="56" t="s">
        <v>63</v>
      </c>
      <c r="D587" s="55" t="s">
        <v>64</v>
      </c>
      <c r="E587" s="83" t="s">
        <v>65</v>
      </c>
      <c r="F587" s="104">
        <v>11</v>
      </c>
      <c r="G587" s="135"/>
      <c r="H587" s="103">
        <v>4.3</v>
      </c>
      <c r="I587" s="135"/>
      <c r="J587" s="104">
        <v>113.35</v>
      </c>
      <c r="K587" s="156"/>
      <c r="L587" s="141"/>
      <c r="M587" s="143"/>
    </row>
    <row r="588" spans="1:13" ht="15.75" customHeight="1" x14ac:dyDescent="0.25">
      <c r="A588" s="78">
        <v>43242</v>
      </c>
      <c r="B588" s="55" t="s">
        <v>62</v>
      </c>
      <c r="C588" s="56" t="s">
        <v>63</v>
      </c>
      <c r="D588" s="55" t="s">
        <v>64</v>
      </c>
      <c r="E588" s="83" t="s">
        <v>65</v>
      </c>
      <c r="F588" s="104">
        <v>13.000000000000002</v>
      </c>
      <c r="G588" s="135"/>
      <c r="H588" s="103">
        <v>8.4</v>
      </c>
      <c r="I588" s="135"/>
      <c r="J588" s="104">
        <v>111.35</v>
      </c>
      <c r="K588" s="156"/>
      <c r="L588" s="141"/>
      <c r="M588" s="143"/>
    </row>
    <row r="589" spans="1:13" ht="15.75" customHeight="1" x14ac:dyDescent="0.25">
      <c r="A589" s="78">
        <v>43276</v>
      </c>
      <c r="B589" s="55" t="s">
        <v>62</v>
      </c>
      <c r="C589" s="56" t="s">
        <v>63</v>
      </c>
      <c r="D589" s="55" t="s">
        <v>64</v>
      </c>
      <c r="E589" s="83" t="s">
        <v>65</v>
      </c>
      <c r="F589" s="104">
        <v>11.5</v>
      </c>
      <c r="G589" s="135"/>
      <c r="H589" s="103">
        <v>9.7200000000000006</v>
      </c>
      <c r="I589" s="135"/>
      <c r="J589" s="104">
        <v>109.05000000000001</v>
      </c>
      <c r="K589" s="156"/>
      <c r="L589" s="141"/>
      <c r="M589" s="143"/>
    </row>
    <row r="590" spans="1:13" ht="15.75" customHeight="1" x14ac:dyDescent="0.25">
      <c r="A590" s="78">
        <v>43276</v>
      </c>
      <c r="B590" s="55" t="s">
        <v>62</v>
      </c>
      <c r="C590" s="56" t="s">
        <v>63</v>
      </c>
      <c r="D590" s="55" t="s">
        <v>64</v>
      </c>
      <c r="E590" s="83" t="s">
        <v>65</v>
      </c>
      <c r="F590" s="104">
        <v>14</v>
      </c>
      <c r="G590" s="135"/>
      <c r="H590" s="103">
        <v>4.22</v>
      </c>
      <c r="I590" s="135"/>
      <c r="J590" s="104">
        <v>121</v>
      </c>
      <c r="K590" s="156"/>
      <c r="L590" s="141"/>
      <c r="M590" s="143"/>
    </row>
    <row r="591" spans="1:13" ht="15.75" customHeight="1" x14ac:dyDescent="0.25">
      <c r="A591" s="78">
        <v>43304</v>
      </c>
      <c r="B591" s="55" t="s">
        <v>62</v>
      </c>
      <c r="C591" s="56" t="s">
        <v>63</v>
      </c>
      <c r="D591" s="55" t="s">
        <v>64</v>
      </c>
      <c r="E591" s="83" t="s">
        <v>65</v>
      </c>
      <c r="F591" s="104">
        <v>5</v>
      </c>
      <c r="G591" s="135"/>
      <c r="H591" s="103">
        <v>4.46</v>
      </c>
      <c r="I591" s="135"/>
      <c r="J591" s="104">
        <v>113.43</v>
      </c>
      <c r="K591" s="156"/>
      <c r="L591" s="141"/>
      <c r="M591" s="143"/>
    </row>
    <row r="592" spans="1:13" ht="15.75" customHeight="1" x14ac:dyDescent="0.25">
      <c r="A592" s="78">
        <v>43325</v>
      </c>
      <c r="B592" s="55" t="s">
        <v>62</v>
      </c>
      <c r="C592" s="56" t="s">
        <v>63</v>
      </c>
      <c r="D592" s="55" t="s">
        <v>64</v>
      </c>
      <c r="E592" s="83" t="s">
        <v>65</v>
      </c>
      <c r="F592" s="104">
        <v>5</v>
      </c>
      <c r="G592" s="135"/>
      <c r="H592" s="103">
        <v>2.2000000000000002</v>
      </c>
      <c r="I592" s="135"/>
      <c r="J592" s="104">
        <v>106.7</v>
      </c>
      <c r="K592" s="156"/>
      <c r="L592" s="141"/>
      <c r="M592" s="143"/>
    </row>
    <row r="593" spans="1:13" ht="15.75" customHeight="1" x14ac:dyDescent="0.25">
      <c r="A593" s="78">
        <v>43367</v>
      </c>
      <c r="B593" s="55" t="s">
        <v>62</v>
      </c>
      <c r="C593" s="56" t="s">
        <v>63</v>
      </c>
      <c r="D593" s="55" t="s">
        <v>64</v>
      </c>
      <c r="E593" s="83" t="s">
        <v>65</v>
      </c>
      <c r="F593" s="104">
        <v>5</v>
      </c>
      <c r="G593" s="135"/>
      <c r="H593" s="103">
        <v>2.31</v>
      </c>
      <c r="I593" s="135"/>
      <c r="J593" s="104">
        <v>98.15</v>
      </c>
      <c r="K593" s="156"/>
      <c r="L593" s="141"/>
      <c r="M593" s="143"/>
    </row>
    <row r="594" spans="1:13" ht="15.75" customHeight="1" x14ac:dyDescent="0.25">
      <c r="A594" s="78">
        <v>43402</v>
      </c>
      <c r="B594" s="55" t="s">
        <v>62</v>
      </c>
      <c r="C594" s="56" t="s">
        <v>63</v>
      </c>
      <c r="D594" s="55" t="s">
        <v>64</v>
      </c>
      <c r="E594" s="83" t="s">
        <v>65</v>
      </c>
      <c r="F594" s="104">
        <v>11</v>
      </c>
      <c r="G594" s="135"/>
      <c r="H594" s="103">
        <v>4.17</v>
      </c>
      <c r="I594" s="135"/>
      <c r="J594" s="104" t="s">
        <v>9</v>
      </c>
      <c r="K594" s="156"/>
      <c r="L594" s="141"/>
      <c r="M594" s="143"/>
    </row>
    <row r="595" spans="1:13" ht="15.75" customHeight="1" x14ac:dyDescent="0.25">
      <c r="A595" s="78">
        <v>43430</v>
      </c>
      <c r="B595" s="55" t="s">
        <v>62</v>
      </c>
      <c r="C595" s="56" t="s">
        <v>63</v>
      </c>
      <c r="D595" s="55" t="s">
        <v>64</v>
      </c>
      <c r="E595" s="83" t="s">
        <v>65</v>
      </c>
      <c r="F595" s="104">
        <v>5</v>
      </c>
      <c r="G595" s="135"/>
      <c r="H595" s="103" t="s">
        <v>9</v>
      </c>
      <c r="I595" s="135"/>
      <c r="J595" s="104">
        <v>86.75</v>
      </c>
      <c r="K595" s="156"/>
      <c r="L595" s="141"/>
      <c r="M595" s="143"/>
    </row>
    <row r="596" spans="1:13" ht="15.75" customHeight="1" x14ac:dyDescent="0.25">
      <c r="A596" s="78">
        <v>43451</v>
      </c>
      <c r="B596" s="61" t="s">
        <v>62</v>
      </c>
      <c r="C596" s="62" t="s">
        <v>63</v>
      </c>
      <c r="D596" s="61" t="s">
        <v>64</v>
      </c>
      <c r="E596" s="77" t="s">
        <v>65</v>
      </c>
      <c r="F596" s="104">
        <v>14</v>
      </c>
      <c r="G596" s="157"/>
      <c r="H596" s="103">
        <v>9.51</v>
      </c>
      <c r="I596" s="157"/>
      <c r="J596" s="104">
        <v>100.45</v>
      </c>
      <c r="K596" s="206"/>
      <c r="L596" s="158"/>
      <c r="M596" s="159"/>
    </row>
    <row r="597" spans="1:13" ht="15.75" customHeight="1" x14ac:dyDescent="0.25">
      <c r="A597" s="81">
        <v>43494</v>
      </c>
      <c r="B597" s="58" t="s">
        <v>62</v>
      </c>
      <c r="C597" s="59" t="s">
        <v>63</v>
      </c>
      <c r="D597" s="58" t="s">
        <v>64</v>
      </c>
      <c r="E597" s="82" t="s">
        <v>65</v>
      </c>
      <c r="F597" s="104">
        <v>17</v>
      </c>
      <c r="G597" s="134">
        <f>GEOMEAN(F597:F608)</f>
        <v>12.349150395306451</v>
      </c>
      <c r="H597" s="103">
        <v>7.11</v>
      </c>
      <c r="I597" s="134">
        <f>GEOMEAN(H597:H608)</f>
        <v>4.1728214445569476</v>
      </c>
      <c r="J597" s="104">
        <v>100.65</v>
      </c>
      <c r="K597" s="155">
        <f>GEOMEAN(J597:J608)</f>
        <v>93.027133099789012</v>
      </c>
      <c r="L597" s="140" t="s">
        <v>28</v>
      </c>
      <c r="M597" s="142" t="s">
        <v>31</v>
      </c>
    </row>
    <row r="598" spans="1:13" ht="15.75" customHeight="1" x14ac:dyDescent="0.25">
      <c r="A598" s="78">
        <v>43521</v>
      </c>
      <c r="B598" s="55" t="s">
        <v>62</v>
      </c>
      <c r="C598" s="56" t="s">
        <v>63</v>
      </c>
      <c r="D598" s="55" t="s">
        <v>64</v>
      </c>
      <c r="E598" s="83" t="s">
        <v>65</v>
      </c>
      <c r="F598" s="104">
        <v>21</v>
      </c>
      <c r="G598" s="135"/>
      <c r="H598" s="103">
        <v>7.94</v>
      </c>
      <c r="I598" s="135"/>
      <c r="J598" s="104">
        <v>98.15</v>
      </c>
      <c r="K598" s="156"/>
      <c r="L598" s="141"/>
      <c r="M598" s="143"/>
    </row>
    <row r="599" spans="1:13" ht="15.75" customHeight="1" x14ac:dyDescent="0.25">
      <c r="A599" s="78">
        <v>43549</v>
      </c>
      <c r="B599" s="55" t="s">
        <v>62</v>
      </c>
      <c r="C599" s="56" t="s">
        <v>63</v>
      </c>
      <c r="D599" s="55" t="s">
        <v>64</v>
      </c>
      <c r="E599" s="83" t="s">
        <v>65</v>
      </c>
      <c r="F599" s="104">
        <v>20</v>
      </c>
      <c r="G599" s="135"/>
      <c r="H599" s="103">
        <v>5.0199999999999996</v>
      </c>
      <c r="I599" s="135"/>
      <c r="J599" s="104">
        <v>105.55</v>
      </c>
      <c r="K599" s="156"/>
      <c r="L599" s="141"/>
      <c r="M599" s="143"/>
    </row>
    <row r="600" spans="1:13" ht="15.75" customHeight="1" x14ac:dyDescent="0.25">
      <c r="A600" s="78">
        <v>43579</v>
      </c>
      <c r="B600" s="55" t="s">
        <v>62</v>
      </c>
      <c r="C600" s="56" t="s">
        <v>63</v>
      </c>
      <c r="D600" s="55" t="s">
        <v>64</v>
      </c>
      <c r="E600" s="83" t="s">
        <v>65</v>
      </c>
      <c r="F600" s="104">
        <v>16</v>
      </c>
      <c r="G600" s="135"/>
      <c r="H600" s="103">
        <v>5.08</v>
      </c>
      <c r="I600" s="135"/>
      <c r="J600" s="104">
        <v>106.08</v>
      </c>
      <c r="K600" s="156"/>
      <c r="L600" s="141"/>
      <c r="M600" s="143"/>
    </row>
    <row r="601" spans="1:13" ht="15.75" customHeight="1" x14ac:dyDescent="0.25">
      <c r="A601" s="78">
        <v>43613</v>
      </c>
      <c r="B601" s="55" t="s">
        <v>62</v>
      </c>
      <c r="C601" s="56" t="s">
        <v>63</v>
      </c>
      <c r="D601" s="55" t="s">
        <v>64</v>
      </c>
      <c r="E601" s="83" t="s">
        <v>65</v>
      </c>
      <c r="F601" s="104">
        <v>13</v>
      </c>
      <c r="G601" s="135"/>
      <c r="H601" s="103">
        <v>3.1</v>
      </c>
      <c r="I601" s="135"/>
      <c r="J601" s="104">
        <v>92.33</v>
      </c>
      <c r="K601" s="156"/>
      <c r="L601" s="141"/>
      <c r="M601" s="143"/>
    </row>
    <row r="602" spans="1:13" ht="15.75" customHeight="1" x14ac:dyDescent="0.25">
      <c r="A602" s="78">
        <v>43640</v>
      </c>
      <c r="B602" s="55" t="s">
        <v>62</v>
      </c>
      <c r="C602" s="56" t="s">
        <v>63</v>
      </c>
      <c r="D602" s="55" t="s">
        <v>64</v>
      </c>
      <c r="E602" s="83" t="s">
        <v>65</v>
      </c>
      <c r="F602" s="104">
        <v>14</v>
      </c>
      <c r="G602" s="135"/>
      <c r="H602" s="103">
        <v>3.59</v>
      </c>
      <c r="I602" s="135"/>
      <c r="J602" s="104">
        <v>83.8</v>
      </c>
      <c r="K602" s="156"/>
      <c r="L602" s="141"/>
      <c r="M602" s="143"/>
    </row>
    <row r="603" spans="1:13" ht="15.75" customHeight="1" x14ac:dyDescent="0.25">
      <c r="A603" s="78">
        <v>43675</v>
      </c>
      <c r="B603" s="55" t="s">
        <v>62</v>
      </c>
      <c r="C603" s="56" t="s">
        <v>63</v>
      </c>
      <c r="D603" s="55" t="s">
        <v>64</v>
      </c>
      <c r="E603" s="83" t="s">
        <v>65</v>
      </c>
      <c r="F603" s="104">
        <v>10</v>
      </c>
      <c r="G603" s="135"/>
      <c r="H603" s="103">
        <v>1.9</v>
      </c>
      <c r="I603" s="135"/>
      <c r="J603" s="104">
        <v>88.05</v>
      </c>
      <c r="K603" s="156"/>
      <c r="L603" s="141"/>
      <c r="M603" s="143"/>
    </row>
    <row r="604" spans="1:13" ht="15.75" customHeight="1" x14ac:dyDescent="0.25">
      <c r="A604" s="78">
        <v>43712</v>
      </c>
      <c r="B604" s="55" t="s">
        <v>62</v>
      </c>
      <c r="C604" s="56" t="s">
        <v>63</v>
      </c>
      <c r="D604" s="55" t="s">
        <v>64</v>
      </c>
      <c r="E604" s="83" t="s">
        <v>65</v>
      </c>
      <c r="F604" s="104">
        <v>10</v>
      </c>
      <c r="G604" s="135"/>
      <c r="H604" s="103">
        <v>3.8149999999999999</v>
      </c>
      <c r="I604" s="135"/>
      <c r="J604" s="104">
        <v>88.85</v>
      </c>
      <c r="K604" s="156"/>
      <c r="L604" s="141"/>
      <c r="M604" s="143"/>
    </row>
    <row r="605" spans="1:13" ht="15.75" customHeight="1" x14ac:dyDescent="0.25">
      <c r="A605" s="78">
        <v>43731</v>
      </c>
      <c r="B605" s="55" t="s">
        <v>62</v>
      </c>
      <c r="C605" s="56" t="s">
        <v>63</v>
      </c>
      <c r="D605" s="55" t="s">
        <v>64</v>
      </c>
      <c r="E605" s="83" t="s">
        <v>65</v>
      </c>
      <c r="F605" s="104">
        <v>11</v>
      </c>
      <c r="G605" s="135"/>
      <c r="H605" s="103">
        <v>1.7417985132515355</v>
      </c>
      <c r="I605" s="135"/>
      <c r="J605" s="104">
        <v>93.65</v>
      </c>
      <c r="K605" s="156"/>
      <c r="L605" s="141"/>
      <c r="M605" s="143"/>
    </row>
    <row r="606" spans="1:13" ht="15.75" customHeight="1" x14ac:dyDescent="0.25">
      <c r="A606" s="78">
        <v>43768</v>
      </c>
      <c r="B606" s="55" t="s">
        <v>62</v>
      </c>
      <c r="C606" s="56" t="s">
        <v>63</v>
      </c>
      <c r="D606" s="55" t="s">
        <v>64</v>
      </c>
      <c r="E606" s="83" t="s">
        <v>65</v>
      </c>
      <c r="F606" s="104">
        <v>10</v>
      </c>
      <c r="G606" s="135"/>
      <c r="H606" s="103">
        <v>3.99</v>
      </c>
      <c r="I606" s="135"/>
      <c r="J606" s="104">
        <v>95.2</v>
      </c>
      <c r="K606" s="156"/>
      <c r="L606" s="141"/>
      <c r="M606" s="143"/>
    </row>
    <row r="607" spans="1:13" ht="15.75" customHeight="1" x14ac:dyDescent="0.25">
      <c r="A607" s="78">
        <v>43796</v>
      </c>
      <c r="B607" s="55" t="s">
        <v>62</v>
      </c>
      <c r="C607" s="56" t="s">
        <v>63</v>
      </c>
      <c r="D607" s="55" t="s">
        <v>64</v>
      </c>
      <c r="E607" s="83" t="s">
        <v>65</v>
      </c>
      <c r="F607" s="104">
        <v>5</v>
      </c>
      <c r="G607" s="135"/>
      <c r="H607" s="103">
        <v>6.4906185825937515</v>
      </c>
      <c r="I607" s="135"/>
      <c r="J607" s="104">
        <v>91.75</v>
      </c>
      <c r="K607" s="156"/>
      <c r="L607" s="141"/>
      <c r="M607" s="143"/>
    </row>
    <row r="608" spans="1:13" ht="15.75" customHeight="1" x14ac:dyDescent="0.25">
      <c r="A608" s="75">
        <v>43816</v>
      </c>
      <c r="B608" s="61" t="s">
        <v>62</v>
      </c>
      <c r="C608" s="62" t="s">
        <v>63</v>
      </c>
      <c r="D608" s="61" t="s">
        <v>64</v>
      </c>
      <c r="E608" s="77" t="s">
        <v>65</v>
      </c>
      <c r="F608" s="104">
        <v>11</v>
      </c>
      <c r="G608" s="157"/>
      <c r="H608" s="103">
        <v>5.3203340454000045</v>
      </c>
      <c r="I608" s="157"/>
      <c r="J608" s="104">
        <v>76.7</v>
      </c>
      <c r="K608" s="206"/>
      <c r="L608" s="158"/>
      <c r="M608" s="159"/>
    </row>
    <row r="609" spans="1:13" ht="15.75" customHeight="1" x14ac:dyDescent="0.25">
      <c r="A609" s="81">
        <v>43850</v>
      </c>
      <c r="B609" s="58" t="s">
        <v>62</v>
      </c>
      <c r="C609" s="59" t="s">
        <v>63</v>
      </c>
      <c r="D609" s="58" t="s">
        <v>64</v>
      </c>
      <c r="E609" s="82" t="s">
        <v>65</v>
      </c>
      <c r="F609" s="104">
        <v>19</v>
      </c>
      <c r="G609" s="134">
        <f>GEOMEAN(F609:F617)</f>
        <v>11.250249683485039</v>
      </c>
      <c r="H609" s="103">
        <v>7.1754694902000047</v>
      </c>
      <c r="I609" s="134">
        <f>GEOMEAN(H609:H617)</f>
        <v>2.4622913933781301</v>
      </c>
      <c r="J609" s="104">
        <v>102.85</v>
      </c>
      <c r="K609" s="155">
        <f>GEOMEAN(J609:J617)</f>
        <v>91.50959108003984</v>
      </c>
      <c r="L609" s="140" t="s">
        <v>28</v>
      </c>
      <c r="M609" s="142" t="s">
        <v>31</v>
      </c>
    </row>
    <row r="610" spans="1:13" ht="15.75" customHeight="1" x14ac:dyDescent="0.25">
      <c r="A610" s="78">
        <v>43892</v>
      </c>
      <c r="B610" s="55" t="s">
        <v>62</v>
      </c>
      <c r="C610" s="56" t="s">
        <v>63</v>
      </c>
      <c r="D610" s="55" t="s">
        <v>64</v>
      </c>
      <c r="E610" s="83" t="s">
        <v>65</v>
      </c>
      <c r="F610" s="104">
        <v>14</v>
      </c>
      <c r="G610" s="135"/>
      <c r="H610" s="103">
        <v>4.51</v>
      </c>
      <c r="I610" s="135"/>
      <c r="J610" s="104" t="s">
        <v>9</v>
      </c>
      <c r="K610" s="156"/>
      <c r="L610" s="141"/>
      <c r="M610" s="143"/>
    </row>
    <row r="611" spans="1:13" ht="15.75" customHeight="1" x14ac:dyDescent="0.25">
      <c r="A611" s="78">
        <v>43984</v>
      </c>
      <c r="B611" s="55" t="s">
        <v>62</v>
      </c>
      <c r="C611" s="56" t="s">
        <v>63</v>
      </c>
      <c r="D611" s="55" t="s">
        <v>64</v>
      </c>
      <c r="E611" s="83" t="s">
        <v>65</v>
      </c>
      <c r="F611" s="104">
        <v>11</v>
      </c>
      <c r="G611" s="135"/>
      <c r="H611" s="103">
        <v>2.5366132770000052</v>
      </c>
      <c r="I611" s="135"/>
      <c r="J611" s="104">
        <v>108.44999999999999</v>
      </c>
      <c r="K611" s="156"/>
      <c r="L611" s="141"/>
      <c r="M611" s="143"/>
    </row>
    <row r="612" spans="1:13" ht="15.75" customHeight="1" x14ac:dyDescent="0.25">
      <c r="A612" s="78">
        <v>44014</v>
      </c>
      <c r="B612" s="55" t="s">
        <v>62</v>
      </c>
      <c r="C612" s="56" t="s">
        <v>63</v>
      </c>
      <c r="D612" s="55" t="s">
        <v>64</v>
      </c>
      <c r="E612" s="83" t="s">
        <v>65</v>
      </c>
      <c r="F612" s="104">
        <v>13</v>
      </c>
      <c r="G612" s="135"/>
      <c r="H612" s="103">
        <v>1.7585334206785608</v>
      </c>
      <c r="I612" s="135"/>
      <c r="J612" s="104">
        <v>86.9</v>
      </c>
      <c r="K612" s="156"/>
      <c r="L612" s="141"/>
      <c r="M612" s="143"/>
    </row>
    <row r="613" spans="1:13" ht="15.75" customHeight="1" x14ac:dyDescent="0.25">
      <c r="A613" s="78">
        <v>44039</v>
      </c>
      <c r="B613" s="55" t="s">
        <v>62</v>
      </c>
      <c r="C613" s="56" t="s">
        <v>63</v>
      </c>
      <c r="D613" s="55" t="s">
        <v>64</v>
      </c>
      <c r="E613" s="83" t="s">
        <v>65</v>
      </c>
      <c r="F613" s="104">
        <v>5</v>
      </c>
      <c r="G613" s="135"/>
      <c r="H613" s="103">
        <v>0.65933475553846588</v>
      </c>
      <c r="I613" s="135"/>
      <c r="J613" s="104">
        <v>96.9</v>
      </c>
      <c r="K613" s="156"/>
      <c r="L613" s="141"/>
      <c r="M613" s="143"/>
    </row>
    <row r="614" spans="1:13" ht="15.75" customHeight="1" x14ac:dyDescent="0.25">
      <c r="A614" s="78">
        <v>44075</v>
      </c>
      <c r="B614" s="55" t="s">
        <v>62</v>
      </c>
      <c r="C614" s="56" t="s">
        <v>63</v>
      </c>
      <c r="D614" s="55" t="s">
        <v>64</v>
      </c>
      <c r="E614" s="83" t="s">
        <v>65</v>
      </c>
      <c r="F614" s="104">
        <v>12</v>
      </c>
      <c r="G614" s="135"/>
      <c r="H614" s="103">
        <v>1.1730747801666648</v>
      </c>
      <c r="I614" s="135"/>
      <c r="J614" s="104">
        <v>90.1</v>
      </c>
      <c r="K614" s="156"/>
      <c r="L614" s="141"/>
      <c r="M614" s="143"/>
    </row>
    <row r="615" spans="1:13" ht="15.75" customHeight="1" x14ac:dyDescent="0.25">
      <c r="A615" s="78">
        <v>44102</v>
      </c>
      <c r="B615" s="55" t="s">
        <v>62</v>
      </c>
      <c r="C615" s="56" t="s">
        <v>63</v>
      </c>
      <c r="D615" s="55" t="s">
        <v>64</v>
      </c>
      <c r="E615" s="83" t="s">
        <v>65</v>
      </c>
      <c r="F615" s="104">
        <v>11.5</v>
      </c>
      <c r="G615" s="135"/>
      <c r="H615" s="103">
        <v>2.1513845941499854</v>
      </c>
      <c r="I615" s="135"/>
      <c r="J615" s="104">
        <v>73.95</v>
      </c>
      <c r="K615" s="156"/>
      <c r="L615" s="141"/>
      <c r="M615" s="143"/>
    </row>
    <row r="616" spans="1:13" ht="15.75" customHeight="1" x14ac:dyDescent="0.25">
      <c r="A616" s="78">
        <v>44130</v>
      </c>
      <c r="B616" s="55" t="s">
        <v>62</v>
      </c>
      <c r="C616" s="56" t="s">
        <v>63</v>
      </c>
      <c r="D616" s="55" t="s">
        <v>64</v>
      </c>
      <c r="E616" s="83" t="s">
        <v>65</v>
      </c>
      <c r="F616" s="104">
        <v>11</v>
      </c>
      <c r="G616" s="135"/>
      <c r="H616" s="103">
        <v>3.5549999999999997</v>
      </c>
      <c r="I616" s="135"/>
      <c r="J616" s="104">
        <v>82.15</v>
      </c>
      <c r="K616" s="156"/>
      <c r="L616" s="141"/>
      <c r="M616" s="143"/>
    </row>
    <row r="617" spans="1:13" ht="15.75" customHeight="1" x14ac:dyDescent="0.25">
      <c r="A617" s="78">
        <v>44158</v>
      </c>
      <c r="B617" s="55" t="s">
        <v>62</v>
      </c>
      <c r="C617" s="56" t="s">
        <v>63</v>
      </c>
      <c r="D617" s="55" t="s">
        <v>64</v>
      </c>
      <c r="E617" s="83" t="s">
        <v>65</v>
      </c>
      <c r="F617" s="92">
        <v>10</v>
      </c>
      <c r="G617" s="135"/>
      <c r="H617" s="96">
        <v>3.8961345373499991</v>
      </c>
      <c r="I617" s="135"/>
      <c r="J617" s="92">
        <v>95.65</v>
      </c>
      <c r="K617" s="156"/>
      <c r="L617" s="141"/>
      <c r="M617" s="143"/>
    </row>
    <row r="618" spans="1:13" ht="15.75" customHeight="1" x14ac:dyDescent="0.25">
      <c r="A618" s="81">
        <v>44242</v>
      </c>
      <c r="B618" s="58" t="s">
        <v>62</v>
      </c>
      <c r="C618" s="59" t="s">
        <v>63</v>
      </c>
      <c r="D618" s="58" t="s">
        <v>64</v>
      </c>
      <c r="E618" s="82" t="s">
        <v>65</v>
      </c>
      <c r="F618" s="104">
        <v>16</v>
      </c>
      <c r="G618" s="134">
        <f>GEOMEAN(F618:F621)</f>
        <v>12.804343491774718</v>
      </c>
      <c r="H618" s="103">
        <v>4.798206771428573</v>
      </c>
      <c r="I618" s="134">
        <f>GEOMEAN(H618:H621)</f>
        <v>4.3321460374021878</v>
      </c>
      <c r="J618" s="104">
        <v>99.1</v>
      </c>
      <c r="K618" s="155">
        <f>GEOMEAN(J618:J621)</f>
        <v>99.964989070363231</v>
      </c>
      <c r="L618" s="140" t="s">
        <v>28</v>
      </c>
      <c r="M618" s="142" t="s">
        <v>31</v>
      </c>
    </row>
    <row r="619" spans="1:13" ht="15.75" customHeight="1" x14ac:dyDescent="0.25">
      <c r="A619" s="78">
        <v>44314</v>
      </c>
      <c r="B619" s="55" t="s">
        <v>62</v>
      </c>
      <c r="C619" s="56" t="s">
        <v>63</v>
      </c>
      <c r="D619" s="55" t="s">
        <v>64</v>
      </c>
      <c r="E619" s="83" t="s">
        <v>65</v>
      </c>
      <c r="F619" s="104">
        <v>14</v>
      </c>
      <c r="G619" s="135"/>
      <c r="H619" s="103">
        <v>4.3809714</v>
      </c>
      <c r="I619" s="135"/>
      <c r="J619" s="104">
        <v>99.9</v>
      </c>
      <c r="K619" s="156"/>
      <c r="L619" s="141"/>
      <c r="M619" s="143"/>
    </row>
    <row r="620" spans="1:13" ht="15.75" customHeight="1" x14ac:dyDescent="0.25">
      <c r="A620" s="78">
        <v>44376</v>
      </c>
      <c r="B620" s="55" t="s">
        <v>62</v>
      </c>
      <c r="C620" s="56" t="s">
        <v>63</v>
      </c>
      <c r="D620" s="55" t="s">
        <v>64</v>
      </c>
      <c r="E620" s="83" t="s">
        <v>65</v>
      </c>
      <c r="F620" s="104">
        <v>6</v>
      </c>
      <c r="G620" s="135"/>
      <c r="H620" s="103">
        <v>1.4603238000000012</v>
      </c>
      <c r="I620" s="135"/>
      <c r="J620" s="104">
        <v>105.4</v>
      </c>
      <c r="K620" s="156"/>
      <c r="L620" s="141"/>
      <c r="M620" s="143"/>
    </row>
    <row r="621" spans="1:13" ht="15.75" customHeight="1" thickBot="1" x14ac:dyDescent="0.3">
      <c r="A621" s="116">
        <v>44529</v>
      </c>
      <c r="B621" s="63" t="s">
        <v>62</v>
      </c>
      <c r="C621" s="64" t="s">
        <v>63</v>
      </c>
      <c r="D621" s="63" t="s">
        <v>64</v>
      </c>
      <c r="E621" s="84" t="s">
        <v>65</v>
      </c>
      <c r="F621" s="107">
        <v>20</v>
      </c>
      <c r="G621" s="166"/>
      <c r="H621" s="106">
        <v>11.47397271428572</v>
      </c>
      <c r="I621" s="166"/>
      <c r="J621" s="107">
        <v>95.7</v>
      </c>
      <c r="K621" s="207"/>
      <c r="L621" s="169"/>
      <c r="M621" s="170"/>
    </row>
    <row r="622" spans="1:13" ht="15.75" customHeight="1" x14ac:dyDescent="0.25">
      <c r="A622" s="85">
        <v>37872</v>
      </c>
      <c r="B622" s="76" t="s">
        <v>62</v>
      </c>
      <c r="C622" s="90" t="s">
        <v>63</v>
      </c>
      <c r="D622" s="76" t="s">
        <v>66</v>
      </c>
      <c r="E622" s="86" t="s">
        <v>67</v>
      </c>
      <c r="F622" s="111">
        <v>20</v>
      </c>
      <c r="G622" s="109">
        <f>AVERAGE(F622)</f>
        <v>20</v>
      </c>
      <c r="H622" s="110">
        <v>16.73</v>
      </c>
      <c r="I622" s="121">
        <f>AVERAGE(H622)</f>
        <v>16.73</v>
      </c>
      <c r="J622" s="111">
        <v>97</v>
      </c>
      <c r="K622" s="124">
        <f>AVERAGE(J622)</f>
        <v>97</v>
      </c>
      <c r="L622" s="112" t="s">
        <v>29</v>
      </c>
      <c r="M622" s="126" t="s">
        <v>31</v>
      </c>
    </row>
    <row r="623" spans="1:13" ht="15.75" customHeight="1" x14ac:dyDescent="0.25">
      <c r="A623" s="78">
        <v>37994</v>
      </c>
      <c r="B623" s="58" t="s">
        <v>62</v>
      </c>
      <c r="C623" s="59" t="s">
        <v>63</v>
      </c>
      <c r="D623" s="58" t="s">
        <v>66</v>
      </c>
      <c r="E623" s="82" t="s">
        <v>67</v>
      </c>
      <c r="F623" s="104">
        <v>20</v>
      </c>
      <c r="G623" s="134">
        <f>GEOMEAN(F623:F625)</f>
        <v>15.438885258723284</v>
      </c>
      <c r="H623" s="103">
        <v>18.329999999999998</v>
      </c>
      <c r="I623" s="136">
        <f>GEOMEAN(H623:H625)</f>
        <v>18.784827474631367</v>
      </c>
      <c r="J623" s="104">
        <v>94</v>
      </c>
      <c r="K623" s="138">
        <f>GEOMEAN(J623:J625)</f>
        <v>103.06308747558458</v>
      </c>
      <c r="L623" s="145" t="s">
        <v>29</v>
      </c>
      <c r="M623" s="154" t="s">
        <v>31</v>
      </c>
    </row>
    <row r="624" spans="1:13" ht="15.75" customHeight="1" x14ac:dyDescent="0.25">
      <c r="A624" s="78">
        <v>38057</v>
      </c>
      <c r="B624" s="55" t="s">
        <v>62</v>
      </c>
      <c r="C624" s="56" t="s">
        <v>63</v>
      </c>
      <c r="D624" s="55" t="s">
        <v>66</v>
      </c>
      <c r="E624" s="83" t="s">
        <v>67</v>
      </c>
      <c r="F624" s="104">
        <v>23</v>
      </c>
      <c r="G624" s="135"/>
      <c r="H624" s="103">
        <v>20.18</v>
      </c>
      <c r="I624" s="137"/>
      <c r="J624" s="104" t="s">
        <v>9</v>
      </c>
      <c r="K624" s="139"/>
      <c r="L624" s="145"/>
      <c r="M624" s="154"/>
    </row>
    <row r="625" spans="1:13" ht="15.75" customHeight="1" x14ac:dyDescent="0.25">
      <c r="A625" s="78">
        <v>38166</v>
      </c>
      <c r="B625" s="61" t="s">
        <v>62</v>
      </c>
      <c r="C625" s="62" t="s">
        <v>63</v>
      </c>
      <c r="D625" s="61" t="s">
        <v>66</v>
      </c>
      <c r="E625" s="77" t="s">
        <v>67</v>
      </c>
      <c r="F625" s="104">
        <v>8</v>
      </c>
      <c r="G625" s="157"/>
      <c r="H625" s="103">
        <v>17.920000000000002</v>
      </c>
      <c r="I625" s="160"/>
      <c r="J625" s="104">
        <v>113</v>
      </c>
      <c r="K625" s="161"/>
      <c r="L625" s="145"/>
      <c r="M625" s="163"/>
    </row>
    <row r="626" spans="1:13" ht="15.75" customHeight="1" x14ac:dyDescent="0.25">
      <c r="A626" s="81">
        <v>38400</v>
      </c>
      <c r="B626" s="58" t="s">
        <v>62</v>
      </c>
      <c r="C626" s="59" t="s">
        <v>63</v>
      </c>
      <c r="D626" s="58" t="s">
        <v>66</v>
      </c>
      <c r="E626" s="82" t="s">
        <v>67</v>
      </c>
      <c r="F626" s="104">
        <v>13</v>
      </c>
      <c r="G626" s="134">
        <f>GEOMEAN(F626:F628)</f>
        <v>15.99869781068848</v>
      </c>
      <c r="H626" s="103">
        <v>27.39</v>
      </c>
      <c r="I626" s="136">
        <f>GEOMEAN(H626:H628)</f>
        <v>23.597145455756802</v>
      </c>
      <c r="J626" s="104">
        <v>114</v>
      </c>
      <c r="K626" s="138">
        <f>GEOMEAN(J626:J628)</f>
        <v>108.12331593265093</v>
      </c>
      <c r="L626" s="145" t="s">
        <v>29</v>
      </c>
      <c r="M626" s="182" t="s">
        <v>31</v>
      </c>
    </row>
    <row r="627" spans="1:13" ht="15.75" customHeight="1" x14ac:dyDescent="0.25">
      <c r="A627" s="78">
        <v>38491</v>
      </c>
      <c r="B627" s="55" t="s">
        <v>62</v>
      </c>
      <c r="C627" s="56" t="s">
        <v>63</v>
      </c>
      <c r="D627" s="55" t="s">
        <v>66</v>
      </c>
      <c r="E627" s="83" t="s">
        <v>67</v>
      </c>
      <c r="F627" s="104">
        <v>15</v>
      </c>
      <c r="G627" s="135"/>
      <c r="H627" s="103">
        <v>17.920000000000002</v>
      </c>
      <c r="I627" s="137"/>
      <c r="J627" s="104">
        <v>88</v>
      </c>
      <c r="K627" s="139"/>
      <c r="L627" s="145"/>
      <c r="M627" s="182"/>
    </row>
    <row r="628" spans="1:13" ht="15.75" customHeight="1" x14ac:dyDescent="0.25">
      <c r="A628" s="75">
        <v>38616</v>
      </c>
      <c r="B628" s="61" t="s">
        <v>62</v>
      </c>
      <c r="C628" s="62" t="s">
        <v>63</v>
      </c>
      <c r="D628" s="61" t="s">
        <v>66</v>
      </c>
      <c r="E628" s="77" t="s">
        <v>67</v>
      </c>
      <c r="F628" s="104">
        <v>21</v>
      </c>
      <c r="G628" s="157"/>
      <c r="H628" s="103">
        <v>26.77</v>
      </c>
      <c r="I628" s="160"/>
      <c r="J628" s="104">
        <v>126</v>
      </c>
      <c r="K628" s="161"/>
      <c r="L628" s="145"/>
      <c r="M628" s="182"/>
    </row>
    <row r="629" spans="1:13" ht="15.75" customHeight="1" x14ac:dyDescent="0.25">
      <c r="A629" s="78">
        <v>38765</v>
      </c>
      <c r="B629" s="58" t="s">
        <v>62</v>
      </c>
      <c r="C629" s="59" t="s">
        <v>63</v>
      </c>
      <c r="D629" s="58" t="s">
        <v>66</v>
      </c>
      <c r="E629" s="82" t="s">
        <v>67</v>
      </c>
      <c r="F629" s="104">
        <v>46</v>
      </c>
      <c r="G629" s="134">
        <f>GEOMEAN(F629:F631)</f>
        <v>16.741177502819959</v>
      </c>
      <c r="H629" s="103">
        <v>22.79</v>
      </c>
      <c r="I629" s="136">
        <f>GEOMEAN(H629:H631)</f>
        <v>9.8997017969559309</v>
      </c>
      <c r="J629" s="104">
        <v>94</v>
      </c>
      <c r="K629" s="138">
        <f>GEOMEAN(J629:J631)</f>
        <v>96.807177085502062</v>
      </c>
      <c r="L629" s="145" t="s">
        <v>28</v>
      </c>
      <c r="M629" s="183" t="s">
        <v>32</v>
      </c>
    </row>
    <row r="630" spans="1:13" ht="15.75" customHeight="1" x14ac:dyDescent="0.25">
      <c r="A630" s="78">
        <v>38876</v>
      </c>
      <c r="B630" s="55" t="s">
        <v>62</v>
      </c>
      <c r="C630" s="56" t="s">
        <v>63</v>
      </c>
      <c r="D630" s="55" t="s">
        <v>66</v>
      </c>
      <c r="E630" s="83" t="s">
        <v>67</v>
      </c>
      <c r="F630" s="104">
        <v>17</v>
      </c>
      <c r="G630" s="135"/>
      <c r="H630" s="103">
        <v>12.06</v>
      </c>
      <c r="I630" s="137"/>
      <c r="J630" s="104">
        <v>99.5</v>
      </c>
      <c r="K630" s="139"/>
      <c r="L630" s="145"/>
      <c r="M630" s="183"/>
    </row>
    <row r="631" spans="1:13" ht="15.75" customHeight="1" x14ac:dyDescent="0.25">
      <c r="A631" s="78">
        <v>38967</v>
      </c>
      <c r="B631" s="61" t="s">
        <v>62</v>
      </c>
      <c r="C631" s="62" t="s">
        <v>63</v>
      </c>
      <c r="D631" s="61" t="s">
        <v>66</v>
      </c>
      <c r="E631" s="77" t="s">
        <v>67</v>
      </c>
      <c r="F631" s="104">
        <v>6</v>
      </c>
      <c r="G631" s="157"/>
      <c r="H631" s="103">
        <v>3.53</v>
      </c>
      <c r="I631" s="160"/>
      <c r="J631" s="104">
        <v>97</v>
      </c>
      <c r="K631" s="161"/>
      <c r="L631" s="145"/>
      <c r="M631" s="183"/>
    </row>
    <row r="632" spans="1:13" ht="15.75" customHeight="1" x14ac:dyDescent="0.25">
      <c r="A632" s="91">
        <v>39091</v>
      </c>
      <c r="B632" s="79" t="s">
        <v>62</v>
      </c>
      <c r="C632" s="89" t="s">
        <v>63</v>
      </c>
      <c r="D632" s="79" t="s">
        <v>66</v>
      </c>
      <c r="E632" s="80" t="s">
        <v>67</v>
      </c>
      <c r="F632" s="104">
        <v>14</v>
      </c>
      <c r="G632" s="102">
        <f>AVERAGE(F632)</f>
        <v>14</v>
      </c>
      <c r="H632" s="103">
        <v>7.41</v>
      </c>
      <c r="I632" s="120">
        <f>AVERAGE(H632)</f>
        <v>7.41</v>
      </c>
      <c r="J632" s="104">
        <v>93</v>
      </c>
      <c r="K632" s="123">
        <f>AVERAGE(J632)</f>
        <v>93</v>
      </c>
      <c r="L632" s="98" t="s">
        <v>28</v>
      </c>
      <c r="M632" s="71" t="s">
        <v>31</v>
      </c>
    </row>
    <row r="633" spans="1:13" ht="15.75" customHeight="1" x14ac:dyDescent="0.25">
      <c r="A633" s="78">
        <v>39490</v>
      </c>
      <c r="B633" s="58" t="s">
        <v>62</v>
      </c>
      <c r="C633" s="59" t="s">
        <v>63</v>
      </c>
      <c r="D633" s="58" t="s">
        <v>66</v>
      </c>
      <c r="E633" s="82" t="s">
        <v>67</v>
      </c>
      <c r="F633" s="104">
        <v>40</v>
      </c>
      <c r="G633" s="134">
        <f>GEOMEAN(F633:F636)</f>
        <v>24.111061197846414</v>
      </c>
      <c r="H633" s="103">
        <v>11.53</v>
      </c>
      <c r="I633" s="136">
        <f>GEOMEAN(H633:H636)</f>
        <v>8.7381844761376506</v>
      </c>
      <c r="J633" s="104">
        <v>110.2</v>
      </c>
      <c r="K633" s="138">
        <f>GEOMEAN(J633:J636)</f>
        <v>108.45689674233319</v>
      </c>
      <c r="L633" s="140" t="s">
        <v>28</v>
      </c>
      <c r="M633" s="142" t="s">
        <v>31</v>
      </c>
    </row>
    <row r="634" spans="1:13" ht="15.75" customHeight="1" x14ac:dyDescent="0.25">
      <c r="A634" s="78">
        <v>39596</v>
      </c>
      <c r="B634" s="55" t="s">
        <v>62</v>
      </c>
      <c r="C634" s="56" t="s">
        <v>63</v>
      </c>
      <c r="D634" s="55" t="s">
        <v>66</v>
      </c>
      <c r="E634" s="83" t="s">
        <v>67</v>
      </c>
      <c r="F634" s="104">
        <v>71</v>
      </c>
      <c r="G634" s="135"/>
      <c r="H634" s="103">
        <v>4.9400000000000004</v>
      </c>
      <c r="I634" s="137"/>
      <c r="J634" s="104">
        <v>102.4</v>
      </c>
      <c r="K634" s="139"/>
      <c r="L634" s="141"/>
      <c r="M634" s="143"/>
    </row>
    <row r="635" spans="1:13" ht="15.75" customHeight="1" x14ac:dyDescent="0.25">
      <c r="A635" s="78">
        <v>39686</v>
      </c>
      <c r="B635" s="55" t="s">
        <v>62</v>
      </c>
      <c r="C635" s="56" t="s">
        <v>63</v>
      </c>
      <c r="D635" s="55" t="s">
        <v>66</v>
      </c>
      <c r="E635" s="83" t="s">
        <v>67</v>
      </c>
      <c r="F635" s="104">
        <v>17</v>
      </c>
      <c r="G635" s="135"/>
      <c r="H635" s="103">
        <v>5.56</v>
      </c>
      <c r="I635" s="137"/>
      <c r="J635" s="104">
        <v>117</v>
      </c>
      <c r="K635" s="139"/>
      <c r="L635" s="141"/>
      <c r="M635" s="143"/>
    </row>
    <row r="636" spans="1:13" s="5" customFormat="1" ht="15.75" customHeight="1" x14ac:dyDescent="0.25">
      <c r="A636" s="78">
        <v>39770</v>
      </c>
      <c r="B636" s="61" t="s">
        <v>62</v>
      </c>
      <c r="C636" s="62" t="s">
        <v>63</v>
      </c>
      <c r="D636" s="61" t="s">
        <v>66</v>
      </c>
      <c r="E636" s="77" t="s">
        <v>67</v>
      </c>
      <c r="F636" s="104">
        <v>7</v>
      </c>
      <c r="G636" s="157"/>
      <c r="H636" s="103">
        <v>18.41</v>
      </c>
      <c r="I636" s="160"/>
      <c r="J636" s="104">
        <v>104.8</v>
      </c>
      <c r="K636" s="161"/>
      <c r="L636" s="158"/>
      <c r="M636" s="159"/>
    </row>
    <row r="637" spans="1:13" ht="15.75" customHeight="1" x14ac:dyDescent="0.25">
      <c r="A637" s="81">
        <v>39849</v>
      </c>
      <c r="B637" s="58" t="s">
        <v>62</v>
      </c>
      <c r="C637" s="59" t="s">
        <v>63</v>
      </c>
      <c r="D637" s="58" t="s">
        <v>66</v>
      </c>
      <c r="E637" s="82" t="s">
        <v>67</v>
      </c>
      <c r="F637" s="104">
        <v>17</v>
      </c>
      <c r="G637" s="134">
        <f>GEOMEAN(F637:F638)</f>
        <v>23.323807579381203</v>
      </c>
      <c r="H637" s="103">
        <v>14.892093257142859</v>
      </c>
      <c r="I637" s="136">
        <f>GEOMEAN(H637:H638)</f>
        <v>19.536556198075385</v>
      </c>
      <c r="J637" s="104">
        <v>100</v>
      </c>
      <c r="K637" s="138">
        <f>GEOMEAN(J637:J638)</f>
        <v>97.621718894926246</v>
      </c>
      <c r="L637" s="140" t="s">
        <v>29</v>
      </c>
      <c r="M637" s="173" t="s">
        <v>30</v>
      </c>
    </row>
    <row r="638" spans="1:13" ht="15.75" customHeight="1" x14ac:dyDescent="0.25">
      <c r="A638" s="75">
        <v>40098</v>
      </c>
      <c r="B638" s="61" t="s">
        <v>62</v>
      </c>
      <c r="C638" s="62" t="s">
        <v>63</v>
      </c>
      <c r="D638" s="61" t="s">
        <v>66</v>
      </c>
      <c r="E638" s="77" t="s">
        <v>67</v>
      </c>
      <c r="F638" s="104">
        <v>32</v>
      </c>
      <c r="G638" s="157"/>
      <c r="H638" s="103">
        <v>25.629508322981373</v>
      </c>
      <c r="I638" s="160"/>
      <c r="J638" s="104">
        <v>95.3</v>
      </c>
      <c r="K638" s="161"/>
      <c r="L638" s="158"/>
      <c r="M638" s="189"/>
    </row>
    <row r="639" spans="1:13" ht="15.75" customHeight="1" x14ac:dyDescent="0.25">
      <c r="A639" s="78">
        <v>40267</v>
      </c>
      <c r="B639" s="58" t="s">
        <v>62</v>
      </c>
      <c r="C639" s="59" t="s">
        <v>63</v>
      </c>
      <c r="D639" s="58" t="s">
        <v>66</v>
      </c>
      <c r="E639" s="82" t="s">
        <v>67</v>
      </c>
      <c r="F639" s="104">
        <v>27</v>
      </c>
      <c r="G639" s="134">
        <f>GEOMEAN(F639:F642)</f>
        <v>33.03319555792919</v>
      </c>
      <c r="H639" s="103">
        <v>25.95</v>
      </c>
      <c r="I639" s="136">
        <f>GEOMEAN(H639:H642)</f>
        <v>20.788477649623299</v>
      </c>
      <c r="J639" s="104">
        <v>114.3</v>
      </c>
      <c r="K639" s="138">
        <f>GEOMEAN(J639,J642)</f>
        <v>105.24100911716877</v>
      </c>
      <c r="L639" s="140" t="s">
        <v>29</v>
      </c>
      <c r="M639" s="153" t="s">
        <v>31</v>
      </c>
    </row>
    <row r="640" spans="1:13" ht="15.75" customHeight="1" x14ac:dyDescent="0.25">
      <c r="A640" s="78">
        <v>40330</v>
      </c>
      <c r="B640" s="55" t="s">
        <v>62</v>
      </c>
      <c r="C640" s="56" t="s">
        <v>63</v>
      </c>
      <c r="D640" s="55" t="s">
        <v>66</v>
      </c>
      <c r="E640" s="83" t="s">
        <v>67</v>
      </c>
      <c r="F640" s="104">
        <v>60</v>
      </c>
      <c r="G640" s="135"/>
      <c r="H640" s="103">
        <v>13.8</v>
      </c>
      <c r="I640" s="137"/>
      <c r="J640" s="104">
        <v>102.7</v>
      </c>
      <c r="K640" s="139"/>
      <c r="L640" s="141"/>
      <c r="M640" s="154"/>
    </row>
    <row r="641" spans="1:13" ht="15.75" customHeight="1" x14ac:dyDescent="0.25">
      <c r="A641" s="78">
        <v>40435</v>
      </c>
      <c r="B641" s="55" t="s">
        <v>62</v>
      </c>
      <c r="C641" s="56" t="s">
        <v>63</v>
      </c>
      <c r="D641" s="55" t="s">
        <v>66</v>
      </c>
      <c r="E641" s="83" t="s">
        <v>67</v>
      </c>
      <c r="F641" s="104">
        <v>21</v>
      </c>
      <c r="G641" s="135"/>
      <c r="H641" s="103">
        <v>24.1</v>
      </c>
      <c r="I641" s="137"/>
      <c r="J641" s="104">
        <v>102.6</v>
      </c>
      <c r="K641" s="139"/>
      <c r="L641" s="141"/>
      <c r="M641" s="154"/>
    </row>
    <row r="642" spans="1:13" ht="15.75" customHeight="1" x14ac:dyDescent="0.25">
      <c r="A642" s="78">
        <v>40514</v>
      </c>
      <c r="B642" s="61" t="s">
        <v>62</v>
      </c>
      <c r="C642" s="62" t="s">
        <v>63</v>
      </c>
      <c r="D642" s="61" t="s">
        <v>66</v>
      </c>
      <c r="E642" s="77" t="s">
        <v>67</v>
      </c>
      <c r="F642" s="104">
        <v>35</v>
      </c>
      <c r="G642" s="157"/>
      <c r="H642" s="103">
        <v>21.64</v>
      </c>
      <c r="I642" s="160"/>
      <c r="J642" s="104">
        <v>96.9</v>
      </c>
      <c r="K642" s="161"/>
      <c r="L642" s="158"/>
      <c r="M642" s="163"/>
    </row>
    <row r="643" spans="1:13" ht="15.75" customHeight="1" x14ac:dyDescent="0.25">
      <c r="A643" s="81">
        <v>40583</v>
      </c>
      <c r="B643" s="58" t="s">
        <v>62</v>
      </c>
      <c r="C643" s="59" t="s">
        <v>63</v>
      </c>
      <c r="D643" s="58" t="s">
        <v>66</v>
      </c>
      <c r="E643" s="82" t="s">
        <v>67</v>
      </c>
      <c r="F643" s="104">
        <v>29</v>
      </c>
      <c r="G643" s="134">
        <f>GEOMEAN(F643:F646)</f>
        <v>27.991067154709562</v>
      </c>
      <c r="H643" s="103">
        <v>14.42</v>
      </c>
      <c r="I643" s="136">
        <f>GEOMEAN(H643:H646)</f>
        <v>24.947829869392894</v>
      </c>
      <c r="J643" s="104">
        <v>117</v>
      </c>
      <c r="K643" s="138">
        <f>GEOMEAN(J643:J646)</f>
        <v>104.10198381380415</v>
      </c>
      <c r="L643" s="140" t="s">
        <v>29</v>
      </c>
      <c r="M643" s="153" t="s">
        <v>31</v>
      </c>
    </row>
    <row r="644" spans="1:13" ht="15.75" customHeight="1" x14ac:dyDescent="0.25">
      <c r="A644" s="78">
        <v>40659</v>
      </c>
      <c r="B644" s="55" t="s">
        <v>62</v>
      </c>
      <c r="C644" s="56" t="s">
        <v>63</v>
      </c>
      <c r="D644" s="55" t="s">
        <v>66</v>
      </c>
      <c r="E644" s="83" t="s">
        <v>67</v>
      </c>
      <c r="F644" s="104">
        <v>28</v>
      </c>
      <c r="G644" s="135"/>
      <c r="H644" s="103">
        <v>29.18</v>
      </c>
      <c r="I644" s="137"/>
      <c r="J644" s="104">
        <v>120.6</v>
      </c>
      <c r="K644" s="139"/>
      <c r="L644" s="141"/>
      <c r="M644" s="154"/>
    </row>
    <row r="645" spans="1:13" ht="15.75" customHeight="1" x14ac:dyDescent="0.25">
      <c r="A645" s="78">
        <v>40773</v>
      </c>
      <c r="B645" s="55" t="s">
        <v>62</v>
      </c>
      <c r="C645" s="56" t="s">
        <v>63</v>
      </c>
      <c r="D645" s="55" t="s">
        <v>66</v>
      </c>
      <c r="E645" s="83" t="s">
        <v>67</v>
      </c>
      <c r="F645" s="104">
        <v>21</v>
      </c>
      <c r="G645" s="135"/>
      <c r="H645" s="103">
        <v>26.77</v>
      </c>
      <c r="I645" s="137"/>
      <c r="J645" s="104">
        <v>94.8</v>
      </c>
      <c r="K645" s="139"/>
      <c r="L645" s="141"/>
      <c r="M645" s="154"/>
    </row>
    <row r="646" spans="1:13" ht="15.75" customHeight="1" x14ac:dyDescent="0.25">
      <c r="A646" s="75">
        <v>40863</v>
      </c>
      <c r="B646" s="61" t="s">
        <v>62</v>
      </c>
      <c r="C646" s="62" t="s">
        <v>63</v>
      </c>
      <c r="D646" s="61" t="s">
        <v>66</v>
      </c>
      <c r="E646" s="77" t="s">
        <v>67</v>
      </c>
      <c r="F646" s="104">
        <v>36</v>
      </c>
      <c r="G646" s="157"/>
      <c r="H646" s="103">
        <v>34.39</v>
      </c>
      <c r="I646" s="160"/>
      <c r="J646" s="104">
        <v>87.8</v>
      </c>
      <c r="K646" s="161"/>
      <c r="L646" s="158"/>
      <c r="M646" s="163"/>
    </row>
    <row r="647" spans="1:13" ht="15.75" customHeight="1" x14ac:dyDescent="0.25">
      <c r="A647" s="78">
        <v>40953</v>
      </c>
      <c r="B647" s="55" t="s">
        <v>62</v>
      </c>
      <c r="C647" s="56" t="s">
        <v>63</v>
      </c>
      <c r="D647" s="55" t="s">
        <v>66</v>
      </c>
      <c r="E647" s="83" t="s">
        <v>67</v>
      </c>
      <c r="F647" s="104">
        <v>26</v>
      </c>
      <c r="G647" s="134">
        <f>GEOMEAN(F647:F650)</f>
        <v>27.676846512168328</v>
      </c>
      <c r="H647" s="103">
        <v>21.83</v>
      </c>
      <c r="I647" s="136">
        <f>GEOMEAN(H647:H650)</f>
        <v>15.629071757306741</v>
      </c>
      <c r="J647" s="104">
        <v>106.4</v>
      </c>
      <c r="K647" s="138">
        <f>GEOMEAN(J647:J650)</f>
        <v>113.50542823415348</v>
      </c>
      <c r="L647" s="140" t="s">
        <v>29</v>
      </c>
      <c r="M647" s="153" t="s">
        <v>31</v>
      </c>
    </row>
    <row r="648" spans="1:13" ht="15.75" customHeight="1" x14ac:dyDescent="0.25">
      <c r="A648" s="78">
        <v>41023</v>
      </c>
      <c r="B648" s="55" t="s">
        <v>62</v>
      </c>
      <c r="C648" s="56" t="s">
        <v>63</v>
      </c>
      <c r="D648" s="55" t="s">
        <v>66</v>
      </c>
      <c r="E648" s="83" t="s">
        <v>67</v>
      </c>
      <c r="F648" s="104">
        <v>28</v>
      </c>
      <c r="G648" s="135"/>
      <c r="H648" s="103">
        <v>9.27</v>
      </c>
      <c r="I648" s="137"/>
      <c r="J648" s="104">
        <v>138.1</v>
      </c>
      <c r="K648" s="139"/>
      <c r="L648" s="141"/>
      <c r="M648" s="154"/>
    </row>
    <row r="649" spans="1:13" ht="18" customHeight="1" x14ac:dyDescent="0.25">
      <c r="A649" s="78">
        <v>41121</v>
      </c>
      <c r="B649" s="55" t="s">
        <v>62</v>
      </c>
      <c r="C649" s="56" t="s">
        <v>63</v>
      </c>
      <c r="D649" s="55" t="s">
        <v>66</v>
      </c>
      <c r="E649" s="83" t="s">
        <v>67</v>
      </c>
      <c r="F649" s="104">
        <v>31</v>
      </c>
      <c r="G649" s="135"/>
      <c r="H649" s="103">
        <v>10.3</v>
      </c>
      <c r="I649" s="137"/>
      <c r="J649" s="104">
        <v>120.3</v>
      </c>
      <c r="K649" s="139"/>
      <c r="L649" s="141"/>
      <c r="M649" s="154"/>
    </row>
    <row r="650" spans="1:13" ht="15.75" customHeight="1" x14ac:dyDescent="0.25">
      <c r="A650" s="78">
        <v>41205</v>
      </c>
      <c r="B650" s="55" t="s">
        <v>62</v>
      </c>
      <c r="C650" s="56" t="s">
        <v>63</v>
      </c>
      <c r="D650" s="55" t="s">
        <v>66</v>
      </c>
      <c r="E650" s="83" t="s">
        <v>67</v>
      </c>
      <c r="F650" s="104">
        <v>26</v>
      </c>
      <c r="G650" s="135"/>
      <c r="H650" s="103">
        <v>28.626090899999998</v>
      </c>
      <c r="I650" s="137"/>
      <c r="J650" s="104">
        <v>93.9</v>
      </c>
      <c r="K650" s="139"/>
      <c r="L650" s="141"/>
      <c r="M650" s="154"/>
    </row>
    <row r="651" spans="1:13" ht="15.75" customHeight="1" x14ac:dyDescent="0.25">
      <c r="A651" s="81">
        <v>41298</v>
      </c>
      <c r="B651" s="58" t="s">
        <v>62</v>
      </c>
      <c r="C651" s="59" t="s">
        <v>63</v>
      </c>
      <c r="D651" s="58" t="s">
        <v>66</v>
      </c>
      <c r="E651" s="58" t="s">
        <v>67</v>
      </c>
      <c r="F651" s="104">
        <v>20</v>
      </c>
      <c r="G651" s="134">
        <f>GEOMEAN(F651:F660)</f>
        <v>9.0987347065361561</v>
      </c>
      <c r="H651" s="103" t="s">
        <v>9</v>
      </c>
      <c r="I651" s="134">
        <f>GEOMEAN(H656:H660)</f>
        <v>33.536255309733363</v>
      </c>
      <c r="J651" s="104">
        <v>89</v>
      </c>
      <c r="K651" s="155">
        <f>GEOMEAN(J651:J660)</f>
        <v>106.17310760934866</v>
      </c>
      <c r="L651" s="140" t="s">
        <v>29</v>
      </c>
      <c r="M651" s="153" t="s">
        <v>31</v>
      </c>
    </row>
    <row r="652" spans="1:13" ht="15.75" customHeight="1" x14ac:dyDescent="0.25">
      <c r="A652" s="78">
        <v>41332</v>
      </c>
      <c r="B652" s="55" t="s">
        <v>62</v>
      </c>
      <c r="C652" s="56" t="s">
        <v>63</v>
      </c>
      <c r="D652" s="55" t="s">
        <v>66</v>
      </c>
      <c r="E652" s="83" t="s">
        <v>67</v>
      </c>
      <c r="F652" s="104">
        <v>5</v>
      </c>
      <c r="G652" s="135"/>
      <c r="H652" s="103" t="s">
        <v>9</v>
      </c>
      <c r="I652" s="135"/>
      <c r="J652" s="104"/>
      <c r="K652" s="156"/>
      <c r="L652" s="141"/>
      <c r="M652" s="154"/>
    </row>
    <row r="653" spans="1:13" ht="15.75" customHeight="1" x14ac:dyDescent="0.25">
      <c r="A653" s="78">
        <v>41359</v>
      </c>
      <c r="B653" s="55" t="s">
        <v>62</v>
      </c>
      <c r="C653" s="56" t="s">
        <v>63</v>
      </c>
      <c r="D653" s="55" t="s">
        <v>66</v>
      </c>
      <c r="E653" s="83" t="s">
        <v>67</v>
      </c>
      <c r="F653" s="104">
        <v>24</v>
      </c>
      <c r="G653" s="135"/>
      <c r="H653" s="103" t="s">
        <v>9</v>
      </c>
      <c r="I653" s="135"/>
      <c r="J653" s="104"/>
      <c r="K653" s="156"/>
      <c r="L653" s="141"/>
      <c r="M653" s="154"/>
    </row>
    <row r="654" spans="1:13" ht="15.75" customHeight="1" x14ac:dyDescent="0.25">
      <c r="A654" s="78">
        <v>41387</v>
      </c>
      <c r="B654" s="55" t="s">
        <v>62</v>
      </c>
      <c r="C654" s="56" t="s">
        <v>63</v>
      </c>
      <c r="D654" s="55" t="s">
        <v>66</v>
      </c>
      <c r="E654" s="83" t="s">
        <v>67</v>
      </c>
      <c r="F654" s="104">
        <v>5</v>
      </c>
      <c r="G654" s="135"/>
      <c r="H654" s="103" t="s">
        <v>9</v>
      </c>
      <c r="I654" s="135"/>
      <c r="J654" s="104"/>
      <c r="K654" s="156"/>
      <c r="L654" s="141"/>
      <c r="M654" s="154"/>
    </row>
    <row r="655" spans="1:13" ht="15.75" customHeight="1" x14ac:dyDescent="0.25">
      <c r="A655" s="78">
        <v>41417</v>
      </c>
      <c r="B655" s="55" t="s">
        <v>62</v>
      </c>
      <c r="C655" s="56" t="s">
        <v>63</v>
      </c>
      <c r="D655" s="55" t="s">
        <v>66</v>
      </c>
      <c r="E655" s="83" t="s">
        <v>67</v>
      </c>
      <c r="F655" s="104">
        <v>30.5</v>
      </c>
      <c r="G655" s="135"/>
      <c r="H655" s="103" t="s">
        <v>9</v>
      </c>
      <c r="I655" s="135"/>
      <c r="J655" s="104">
        <v>141.9</v>
      </c>
      <c r="K655" s="156"/>
      <c r="L655" s="141"/>
      <c r="M655" s="154"/>
    </row>
    <row r="656" spans="1:13" ht="15.75" customHeight="1" x14ac:dyDescent="0.25">
      <c r="A656" s="78">
        <v>41450</v>
      </c>
      <c r="B656" s="55" t="s">
        <v>62</v>
      </c>
      <c r="C656" s="56" t="s">
        <v>63</v>
      </c>
      <c r="D656" s="55" t="s">
        <v>66</v>
      </c>
      <c r="E656" s="83" t="s">
        <v>67</v>
      </c>
      <c r="F656" s="104">
        <v>17</v>
      </c>
      <c r="G656" s="135"/>
      <c r="H656" s="103">
        <v>35.558807199586951</v>
      </c>
      <c r="I656" s="135"/>
      <c r="J656" s="104">
        <v>108.9</v>
      </c>
      <c r="K656" s="156"/>
      <c r="L656" s="141"/>
      <c r="M656" s="154"/>
    </row>
    <row r="657" spans="1:13" ht="15.75" customHeight="1" x14ac:dyDescent="0.25">
      <c r="A657" s="78">
        <v>41471</v>
      </c>
      <c r="B657" s="55" t="s">
        <v>62</v>
      </c>
      <c r="C657" s="56" t="s">
        <v>63</v>
      </c>
      <c r="D657" s="55" t="s">
        <v>66</v>
      </c>
      <c r="E657" s="83" t="s">
        <v>67</v>
      </c>
      <c r="F657" s="104">
        <v>5</v>
      </c>
      <c r="G657" s="135"/>
      <c r="H657" s="103">
        <v>45.353036613720001</v>
      </c>
      <c r="I657" s="135"/>
      <c r="J657" s="104">
        <v>94.4</v>
      </c>
      <c r="K657" s="156"/>
      <c r="L657" s="141"/>
      <c r="M657" s="154"/>
    </row>
    <row r="658" spans="1:13" ht="15.75" customHeight="1" x14ac:dyDescent="0.25">
      <c r="A658" s="78">
        <v>41515</v>
      </c>
      <c r="B658" s="55" t="s">
        <v>62</v>
      </c>
      <c r="C658" s="56" t="s">
        <v>63</v>
      </c>
      <c r="D658" s="55" t="s">
        <v>66</v>
      </c>
      <c r="E658" s="83" t="s">
        <v>67</v>
      </c>
      <c r="F658" s="104">
        <v>5</v>
      </c>
      <c r="G658" s="135"/>
      <c r="H658" s="103">
        <v>24.483380689019995</v>
      </c>
      <c r="I658" s="135"/>
      <c r="J658" s="104">
        <v>115.3</v>
      </c>
      <c r="K658" s="156"/>
      <c r="L658" s="141"/>
      <c r="M658" s="154"/>
    </row>
    <row r="659" spans="1:13" ht="15.75" customHeight="1" x14ac:dyDescent="0.25">
      <c r="A659" s="78">
        <v>41542</v>
      </c>
      <c r="B659" s="55" t="s">
        <v>62</v>
      </c>
      <c r="C659" s="56" t="s">
        <v>63</v>
      </c>
      <c r="D659" s="55" t="s">
        <v>66</v>
      </c>
      <c r="E659" s="83" t="s">
        <v>67</v>
      </c>
      <c r="F659" s="104">
        <v>5</v>
      </c>
      <c r="G659" s="135"/>
      <c r="H659" s="103">
        <v>31.412192128350011</v>
      </c>
      <c r="I659" s="135"/>
      <c r="J659" s="104">
        <v>100.1</v>
      </c>
      <c r="K659" s="156"/>
      <c r="L659" s="141"/>
      <c r="M659" s="154"/>
    </row>
    <row r="660" spans="1:13" ht="15.75" customHeight="1" x14ac:dyDescent="0.25">
      <c r="A660" s="78">
        <v>41564</v>
      </c>
      <c r="B660" s="61" t="s">
        <v>62</v>
      </c>
      <c r="C660" s="62" t="s">
        <v>63</v>
      </c>
      <c r="D660" s="61" t="s">
        <v>66</v>
      </c>
      <c r="E660" s="83" t="s">
        <v>67</v>
      </c>
      <c r="F660" s="104">
        <v>5</v>
      </c>
      <c r="G660" s="157"/>
      <c r="H660" s="103">
        <v>34.201854157669239</v>
      </c>
      <c r="I660" s="157"/>
      <c r="J660" s="104">
        <v>101.5</v>
      </c>
      <c r="K660" s="206"/>
      <c r="L660" s="158"/>
      <c r="M660" s="163"/>
    </row>
    <row r="661" spans="1:13" ht="15.75" customHeight="1" x14ac:dyDescent="0.25">
      <c r="A661" s="81">
        <v>41757</v>
      </c>
      <c r="B661" s="58" t="s">
        <v>62</v>
      </c>
      <c r="C661" s="59" t="s">
        <v>63</v>
      </c>
      <c r="D661" s="58" t="s">
        <v>66</v>
      </c>
      <c r="E661" s="58" t="s">
        <v>67</v>
      </c>
      <c r="F661" s="104">
        <v>10</v>
      </c>
      <c r="G661" s="134">
        <f>GEOMEAN(F661:F669)</f>
        <v>7.5788968150055442</v>
      </c>
      <c r="H661" s="103">
        <v>14.402733670050008</v>
      </c>
      <c r="I661" s="134">
        <f>GEOMEAN(H661:H669)</f>
        <v>14.787336943127983</v>
      </c>
      <c r="J661" s="104">
        <v>81</v>
      </c>
      <c r="K661" s="155">
        <f>GEOMEAN(J661:J669)</f>
        <v>97.497422426452445</v>
      </c>
      <c r="L661" s="140" t="s">
        <v>29</v>
      </c>
      <c r="M661" s="153" t="s">
        <v>31</v>
      </c>
    </row>
    <row r="662" spans="1:13" ht="15.75" customHeight="1" x14ac:dyDescent="0.25">
      <c r="A662" s="78">
        <v>41786</v>
      </c>
      <c r="B662" s="55" t="s">
        <v>62</v>
      </c>
      <c r="C662" s="56" t="s">
        <v>63</v>
      </c>
      <c r="D662" s="55" t="s">
        <v>66</v>
      </c>
      <c r="E662" s="83" t="s">
        <v>67</v>
      </c>
      <c r="F662" s="104">
        <v>10</v>
      </c>
      <c r="G662" s="135"/>
      <c r="H662" s="103">
        <v>18.883746611399999</v>
      </c>
      <c r="I662" s="135"/>
      <c r="J662" s="104">
        <v>83.8</v>
      </c>
      <c r="K662" s="156"/>
      <c r="L662" s="141"/>
      <c r="M662" s="154"/>
    </row>
    <row r="663" spans="1:13" ht="15.75" customHeight="1" x14ac:dyDescent="0.25">
      <c r="A663" s="78">
        <v>41814</v>
      </c>
      <c r="B663" s="55" t="s">
        <v>62</v>
      </c>
      <c r="C663" s="56" t="s">
        <v>63</v>
      </c>
      <c r="D663" s="55" t="s">
        <v>66</v>
      </c>
      <c r="E663" s="83" t="s">
        <v>67</v>
      </c>
      <c r="F663" s="104">
        <v>10</v>
      </c>
      <c r="G663" s="135"/>
      <c r="H663" s="103">
        <v>8.7263975558571474</v>
      </c>
      <c r="I663" s="135"/>
      <c r="J663" s="104">
        <v>115.8</v>
      </c>
      <c r="K663" s="156"/>
      <c r="L663" s="141"/>
      <c r="M663" s="154"/>
    </row>
    <row r="664" spans="1:13" ht="15.75" customHeight="1" x14ac:dyDescent="0.25">
      <c r="A664" s="78">
        <v>41834</v>
      </c>
      <c r="B664" s="55" t="s">
        <v>62</v>
      </c>
      <c r="C664" s="56" t="s">
        <v>63</v>
      </c>
      <c r="D664" s="55" t="s">
        <v>66</v>
      </c>
      <c r="E664" s="83" t="s">
        <v>67</v>
      </c>
      <c r="F664" s="104">
        <v>5</v>
      </c>
      <c r="G664" s="135"/>
      <c r="H664" s="103" t="s">
        <v>9</v>
      </c>
      <c r="I664" s="135"/>
      <c r="J664" s="104" t="s">
        <v>121</v>
      </c>
      <c r="K664" s="156"/>
      <c r="L664" s="141"/>
      <c r="M664" s="154"/>
    </row>
    <row r="665" spans="1:13" ht="15.75" customHeight="1" x14ac:dyDescent="0.25">
      <c r="A665" s="78">
        <v>41884</v>
      </c>
      <c r="B665" s="55" t="s">
        <v>62</v>
      </c>
      <c r="C665" s="56" t="s">
        <v>63</v>
      </c>
      <c r="D665" s="55" t="s">
        <v>66</v>
      </c>
      <c r="E665" s="83" t="s">
        <v>67</v>
      </c>
      <c r="F665" s="104">
        <v>11</v>
      </c>
      <c r="G665" s="135"/>
      <c r="H665" s="103">
        <v>9.207716001000005</v>
      </c>
      <c r="I665" s="135"/>
      <c r="J665" s="104">
        <v>85.7</v>
      </c>
      <c r="K665" s="156"/>
      <c r="L665" s="141"/>
      <c r="M665" s="154"/>
    </row>
    <row r="666" spans="1:13" ht="15.75" customHeight="1" x14ac:dyDescent="0.25">
      <c r="A666" s="78">
        <v>41907</v>
      </c>
      <c r="B666" s="55" t="s">
        <v>62</v>
      </c>
      <c r="C666" s="56" t="s">
        <v>63</v>
      </c>
      <c r="D666" s="55" t="s">
        <v>66</v>
      </c>
      <c r="E666" s="83" t="s">
        <v>67</v>
      </c>
      <c r="F666" s="104">
        <v>5</v>
      </c>
      <c r="G666" s="135"/>
      <c r="H666" s="103">
        <v>13.900747363800004</v>
      </c>
      <c r="I666" s="135"/>
      <c r="J666" s="104">
        <v>112.9</v>
      </c>
      <c r="K666" s="156"/>
      <c r="L666" s="141"/>
      <c r="M666" s="154"/>
    </row>
    <row r="667" spans="1:13" ht="15.75" customHeight="1" x14ac:dyDescent="0.25">
      <c r="A667" s="78">
        <v>41940</v>
      </c>
      <c r="B667" s="55" t="s">
        <v>62</v>
      </c>
      <c r="C667" s="56" t="s">
        <v>63</v>
      </c>
      <c r="D667" s="55" t="s">
        <v>66</v>
      </c>
      <c r="E667" s="83" t="s">
        <v>67</v>
      </c>
      <c r="F667" s="104">
        <v>5</v>
      </c>
      <c r="G667" s="135"/>
      <c r="H667" s="103">
        <v>15.838877877900007</v>
      </c>
      <c r="I667" s="135"/>
      <c r="J667" s="104">
        <v>110</v>
      </c>
      <c r="K667" s="156"/>
      <c r="L667" s="141"/>
      <c r="M667" s="154"/>
    </row>
    <row r="668" spans="1:13" ht="15.75" customHeight="1" x14ac:dyDescent="0.25">
      <c r="A668" s="78">
        <v>41967</v>
      </c>
      <c r="B668" s="55" t="s">
        <v>62</v>
      </c>
      <c r="C668" s="56" t="s">
        <v>63</v>
      </c>
      <c r="D668" s="55" t="s">
        <v>66</v>
      </c>
      <c r="E668" s="83" t="s">
        <v>67</v>
      </c>
      <c r="F668" s="104">
        <v>12</v>
      </c>
      <c r="G668" s="135"/>
      <c r="H668" s="103">
        <v>20.747119780200009</v>
      </c>
      <c r="I668" s="135"/>
      <c r="J668" s="104">
        <v>91.9</v>
      </c>
      <c r="K668" s="156"/>
      <c r="L668" s="141"/>
      <c r="M668" s="154"/>
    </row>
    <row r="669" spans="1:13" ht="15.75" customHeight="1" x14ac:dyDescent="0.25">
      <c r="A669" s="78">
        <v>41990</v>
      </c>
      <c r="B669" s="61" t="s">
        <v>62</v>
      </c>
      <c r="C669" s="62" t="s">
        <v>63</v>
      </c>
      <c r="D669" s="61" t="s">
        <v>66</v>
      </c>
      <c r="E669" s="83" t="s">
        <v>67</v>
      </c>
      <c r="F669" s="104">
        <v>5</v>
      </c>
      <c r="G669" s="157"/>
      <c r="H669" s="103">
        <v>22.9023143217</v>
      </c>
      <c r="I669" s="157"/>
      <c r="J669" s="104">
        <v>106.2</v>
      </c>
      <c r="K669" s="206"/>
      <c r="L669" s="158"/>
      <c r="M669" s="163"/>
    </row>
    <row r="670" spans="1:13" ht="15.75" customHeight="1" x14ac:dyDescent="0.25">
      <c r="A670" s="81">
        <v>42018</v>
      </c>
      <c r="B670" s="58" t="s">
        <v>62</v>
      </c>
      <c r="C670" s="59" t="s">
        <v>63</v>
      </c>
      <c r="D670" s="58" t="s">
        <v>66</v>
      </c>
      <c r="E670" s="58" t="s">
        <v>67</v>
      </c>
      <c r="F670" s="104">
        <v>5</v>
      </c>
      <c r="G670" s="134">
        <f>GEOMEAN(F670:F681)</f>
        <v>8.3205072535522788</v>
      </c>
      <c r="H670" s="103">
        <v>32.663605375500005</v>
      </c>
      <c r="I670" s="134">
        <f>GEOMEAN(H670:H681)</f>
        <v>11.982142448334441</v>
      </c>
      <c r="J670" s="104">
        <v>101.7</v>
      </c>
      <c r="K670" s="155">
        <f>GEOMEAN(J670:J681)</f>
        <v>109.50386309370136</v>
      </c>
      <c r="L670" s="140" t="s">
        <v>29</v>
      </c>
      <c r="M670" s="153" t="s">
        <v>31</v>
      </c>
    </row>
    <row r="671" spans="1:13" ht="15.75" customHeight="1" x14ac:dyDescent="0.25">
      <c r="A671" s="78">
        <v>42047</v>
      </c>
      <c r="B671" s="55" t="s">
        <v>62</v>
      </c>
      <c r="C671" s="56" t="s">
        <v>63</v>
      </c>
      <c r="D671" s="55" t="s">
        <v>66</v>
      </c>
      <c r="E671" s="83" t="s">
        <v>67</v>
      </c>
      <c r="F671" s="104">
        <v>20.5</v>
      </c>
      <c r="G671" s="135"/>
      <c r="H671" s="103">
        <v>34.495469250000014</v>
      </c>
      <c r="I671" s="135"/>
      <c r="J671" s="104">
        <v>138.69999999999999</v>
      </c>
      <c r="K671" s="156"/>
      <c r="L671" s="141"/>
      <c r="M671" s="154"/>
    </row>
    <row r="672" spans="1:13" ht="15.75" customHeight="1" x14ac:dyDescent="0.25">
      <c r="A672" s="78">
        <v>42081</v>
      </c>
      <c r="B672" s="55" t="s">
        <v>62</v>
      </c>
      <c r="C672" s="56" t="s">
        <v>63</v>
      </c>
      <c r="D672" s="55" t="s">
        <v>66</v>
      </c>
      <c r="E672" s="83" t="s">
        <v>67</v>
      </c>
      <c r="F672" s="104">
        <v>5</v>
      </c>
      <c r="G672" s="135"/>
      <c r="H672" s="103">
        <v>5.3442234450000008</v>
      </c>
      <c r="I672" s="135"/>
      <c r="J672" s="104">
        <v>100.2</v>
      </c>
      <c r="K672" s="156"/>
      <c r="L672" s="141"/>
      <c r="M672" s="154"/>
    </row>
    <row r="673" spans="1:13" ht="15.75" customHeight="1" x14ac:dyDescent="0.25">
      <c r="A673" s="78">
        <v>42122</v>
      </c>
      <c r="B673" s="55" t="s">
        <v>62</v>
      </c>
      <c r="C673" s="56" t="s">
        <v>63</v>
      </c>
      <c r="D673" s="55" t="s">
        <v>66</v>
      </c>
      <c r="E673" s="83" t="s">
        <v>67</v>
      </c>
      <c r="F673" s="104">
        <v>5</v>
      </c>
      <c r="G673" s="135"/>
      <c r="H673" s="103">
        <v>20.123582914285716</v>
      </c>
      <c r="I673" s="135"/>
      <c r="J673" s="104">
        <v>123.4</v>
      </c>
      <c r="K673" s="156"/>
      <c r="L673" s="141"/>
      <c r="M673" s="154"/>
    </row>
    <row r="674" spans="1:13" ht="15.75" customHeight="1" x14ac:dyDescent="0.25">
      <c r="A674" s="78">
        <v>42144</v>
      </c>
      <c r="B674" s="55" t="s">
        <v>62</v>
      </c>
      <c r="C674" s="56" t="s">
        <v>63</v>
      </c>
      <c r="D674" s="55" t="s">
        <v>66</v>
      </c>
      <c r="E674" s="83" t="s">
        <v>67</v>
      </c>
      <c r="F674" s="104">
        <v>30.5</v>
      </c>
      <c r="G674" s="135"/>
      <c r="H674" s="103">
        <v>8.5466386499999984</v>
      </c>
      <c r="I674" s="135"/>
      <c r="J674" s="104">
        <v>139.69999999999999</v>
      </c>
      <c r="K674" s="156"/>
      <c r="L674" s="141"/>
      <c r="M674" s="154"/>
    </row>
    <row r="675" spans="1:13" ht="15.75" customHeight="1" x14ac:dyDescent="0.25">
      <c r="A675" s="78">
        <v>42177</v>
      </c>
      <c r="B675" s="55" t="s">
        <v>62</v>
      </c>
      <c r="C675" s="56" t="s">
        <v>63</v>
      </c>
      <c r="D675" s="55" t="s">
        <v>66</v>
      </c>
      <c r="E675" s="83" t="s">
        <v>67</v>
      </c>
      <c r="F675" s="104">
        <v>5</v>
      </c>
      <c r="G675" s="135"/>
      <c r="H675" s="103">
        <v>21.366596625000014</v>
      </c>
      <c r="I675" s="135"/>
      <c r="J675" s="104">
        <v>140.1</v>
      </c>
      <c r="K675" s="156"/>
      <c r="L675" s="141"/>
      <c r="M675" s="154"/>
    </row>
    <row r="676" spans="1:13" ht="15.75" customHeight="1" x14ac:dyDescent="0.25">
      <c r="A676" s="78">
        <v>42205</v>
      </c>
      <c r="B676" s="55" t="s">
        <v>62</v>
      </c>
      <c r="C676" s="56" t="s">
        <v>63</v>
      </c>
      <c r="D676" s="55" t="s">
        <v>66</v>
      </c>
      <c r="E676" s="83" t="s">
        <v>67</v>
      </c>
      <c r="F676" s="104">
        <v>5</v>
      </c>
      <c r="G676" s="135"/>
      <c r="H676" s="103">
        <v>8.9672378273076898</v>
      </c>
      <c r="I676" s="135"/>
      <c r="J676" s="104">
        <v>109.6</v>
      </c>
      <c r="K676" s="156"/>
      <c r="L676" s="141"/>
      <c r="M676" s="154"/>
    </row>
    <row r="677" spans="1:13" ht="15.75" customHeight="1" x14ac:dyDescent="0.25">
      <c r="A677" s="78">
        <v>42234</v>
      </c>
      <c r="B677" s="55" t="s">
        <v>62</v>
      </c>
      <c r="C677" s="56" t="s">
        <v>63</v>
      </c>
      <c r="D677" s="55" t="s">
        <v>66</v>
      </c>
      <c r="E677" s="83" t="s">
        <v>67</v>
      </c>
      <c r="F677" s="104">
        <v>5</v>
      </c>
      <c r="G677" s="135"/>
      <c r="H677" s="103">
        <v>4.6181180000000026</v>
      </c>
      <c r="I677" s="135"/>
      <c r="J677" s="104">
        <v>111.6</v>
      </c>
      <c r="K677" s="156"/>
      <c r="L677" s="141"/>
      <c r="M677" s="154"/>
    </row>
    <row r="678" spans="1:13" ht="15.75" customHeight="1" x14ac:dyDescent="0.25">
      <c r="A678" s="78">
        <v>42268</v>
      </c>
      <c r="B678" s="55" t="s">
        <v>62</v>
      </c>
      <c r="C678" s="56" t="s">
        <v>63</v>
      </c>
      <c r="D678" s="55" t="s">
        <v>66</v>
      </c>
      <c r="E678" s="83" t="s">
        <v>67</v>
      </c>
      <c r="F678" s="104">
        <v>5</v>
      </c>
      <c r="G678" s="135"/>
      <c r="H678" s="103">
        <v>4.4593978346456691</v>
      </c>
      <c r="I678" s="135"/>
      <c r="J678" s="104">
        <v>106.9</v>
      </c>
      <c r="K678" s="156"/>
      <c r="L678" s="141"/>
      <c r="M678" s="154"/>
    </row>
    <row r="679" spans="1:13" ht="15.75" customHeight="1" x14ac:dyDescent="0.25">
      <c r="A679" s="78">
        <v>42296</v>
      </c>
      <c r="B679" s="55" t="s">
        <v>62</v>
      </c>
      <c r="C679" s="56" t="s">
        <v>63</v>
      </c>
      <c r="D679" s="55" t="s">
        <v>66</v>
      </c>
      <c r="E679" s="83" t="s">
        <v>67</v>
      </c>
      <c r="F679" s="104">
        <v>14</v>
      </c>
      <c r="G679" s="135"/>
      <c r="H679" s="103">
        <v>8.5360472905714264</v>
      </c>
      <c r="I679" s="135"/>
      <c r="J679" s="104">
        <v>94.5</v>
      </c>
      <c r="K679" s="156"/>
      <c r="L679" s="141"/>
      <c r="M679" s="154"/>
    </row>
    <row r="680" spans="1:13" ht="15.75" customHeight="1" x14ac:dyDescent="0.25">
      <c r="A680" s="78">
        <v>42324</v>
      </c>
      <c r="B680" s="55" t="s">
        <v>62</v>
      </c>
      <c r="C680" s="56" t="s">
        <v>63</v>
      </c>
      <c r="D680" s="55" t="s">
        <v>66</v>
      </c>
      <c r="E680" s="83" t="s">
        <v>67</v>
      </c>
      <c r="F680" s="104">
        <v>14</v>
      </c>
      <c r="G680" s="135"/>
      <c r="H680" s="103">
        <v>10.025163005785711</v>
      </c>
      <c r="I680" s="135"/>
      <c r="J680" s="104">
        <v>79.099999999999994</v>
      </c>
      <c r="K680" s="156"/>
      <c r="L680" s="141"/>
      <c r="M680" s="154"/>
    </row>
    <row r="681" spans="1:13" ht="15.75" customHeight="1" x14ac:dyDescent="0.25">
      <c r="A681" s="75">
        <v>42345</v>
      </c>
      <c r="B681" s="61" t="s">
        <v>62</v>
      </c>
      <c r="C681" s="62" t="s">
        <v>63</v>
      </c>
      <c r="D681" s="61" t="s">
        <v>66</v>
      </c>
      <c r="E681" s="83" t="s">
        <v>67</v>
      </c>
      <c r="F681" s="104">
        <v>11.5</v>
      </c>
      <c r="G681" s="157"/>
      <c r="H681" s="103">
        <v>25.044869105437492</v>
      </c>
      <c r="I681" s="157"/>
      <c r="J681" s="104">
        <v>89.1</v>
      </c>
      <c r="K681" s="206"/>
      <c r="L681" s="158"/>
      <c r="M681" s="163"/>
    </row>
    <row r="682" spans="1:13" ht="15.75" customHeight="1" x14ac:dyDescent="0.25">
      <c r="A682" s="78">
        <v>42423</v>
      </c>
      <c r="B682" s="58" t="s">
        <v>62</v>
      </c>
      <c r="C682" s="59" t="s">
        <v>63</v>
      </c>
      <c r="D682" s="58" t="s">
        <v>66</v>
      </c>
      <c r="E682" s="82" t="s">
        <v>67</v>
      </c>
      <c r="F682" s="104">
        <v>58</v>
      </c>
      <c r="G682" s="134">
        <f>GEOMEAN(F682:F685)</f>
        <v>23.737402650299362</v>
      </c>
      <c r="H682" s="103">
        <v>28.420147800000002</v>
      </c>
      <c r="I682" s="136">
        <f>GEOMEAN(H682:H685)</f>
        <v>17.736606357394638</v>
      </c>
      <c r="J682" s="104">
        <v>102.2</v>
      </c>
      <c r="K682" s="138">
        <f>GEOMEAN(J682:J685)</f>
        <v>103.07613006623644</v>
      </c>
      <c r="L682" s="140" t="s">
        <v>29</v>
      </c>
      <c r="M682" s="142" t="s">
        <v>31</v>
      </c>
    </row>
    <row r="683" spans="1:13" ht="15.75" customHeight="1" x14ac:dyDescent="0.25">
      <c r="A683" s="78">
        <v>42507</v>
      </c>
      <c r="B683" s="55" t="s">
        <v>62</v>
      </c>
      <c r="C683" s="56" t="s">
        <v>63</v>
      </c>
      <c r="D683" s="55" t="s">
        <v>66</v>
      </c>
      <c r="E683" s="83" t="s">
        <v>67</v>
      </c>
      <c r="F683" s="104">
        <v>14</v>
      </c>
      <c r="G683" s="135"/>
      <c r="H683" s="103">
        <v>36.179193243243247</v>
      </c>
      <c r="I683" s="137"/>
      <c r="J683" s="104">
        <v>126.7</v>
      </c>
      <c r="K683" s="139"/>
      <c r="L683" s="141"/>
      <c r="M683" s="143"/>
    </row>
    <row r="684" spans="1:13" ht="15.75" customHeight="1" x14ac:dyDescent="0.25">
      <c r="A684" s="78">
        <v>42619</v>
      </c>
      <c r="B684" s="55" t="s">
        <v>62</v>
      </c>
      <c r="C684" s="56" t="s">
        <v>63</v>
      </c>
      <c r="D684" s="55" t="s">
        <v>66</v>
      </c>
      <c r="E684" s="83" t="s">
        <v>67</v>
      </c>
      <c r="F684" s="104">
        <v>23</v>
      </c>
      <c r="G684" s="135"/>
      <c r="H684" s="103">
        <v>6.9754920967741914</v>
      </c>
      <c r="I684" s="137"/>
      <c r="J684" s="104">
        <v>100.9</v>
      </c>
      <c r="K684" s="139"/>
      <c r="L684" s="141"/>
      <c r="M684" s="143"/>
    </row>
    <row r="685" spans="1:13" ht="15.75" customHeight="1" x14ac:dyDescent="0.25">
      <c r="A685" s="78">
        <v>42685</v>
      </c>
      <c r="B685" s="61" t="s">
        <v>62</v>
      </c>
      <c r="C685" s="62" t="s">
        <v>63</v>
      </c>
      <c r="D685" s="61" t="s">
        <v>66</v>
      </c>
      <c r="E685" s="77" t="s">
        <v>67</v>
      </c>
      <c r="F685" s="104">
        <v>17</v>
      </c>
      <c r="G685" s="135"/>
      <c r="H685" s="103">
        <v>13.798187700000003</v>
      </c>
      <c r="I685" s="137"/>
      <c r="J685" s="104">
        <v>86.4</v>
      </c>
      <c r="K685" s="139"/>
      <c r="L685" s="158"/>
      <c r="M685" s="159"/>
    </row>
    <row r="686" spans="1:13" ht="15.75" customHeight="1" x14ac:dyDescent="0.25">
      <c r="A686" s="81">
        <v>42767</v>
      </c>
      <c r="B686" s="55" t="s">
        <v>62</v>
      </c>
      <c r="C686" s="56" t="s">
        <v>63</v>
      </c>
      <c r="D686" s="55" t="s">
        <v>66</v>
      </c>
      <c r="E686" s="83" t="s">
        <v>67</v>
      </c>
      <c r="F686" s="104">
        <v>52</v>
      </c>
      <c r="G686" s="134">
        <f>GEOMEAN(F686:F689)</f>
        <v>39.995780582416273</v>
      </c>
      <c r="H686" s="103">
        <v>16.269504899999994</v>
      </c>
      <c r="I686" s="136">
        <f>GEOMEAN(H686:H689)</f>
        <v>15.887988964105324</v>
      </c>
      <c r="J686" s="104">
        <v>104</v>
      </c>
      <c r="K686" s="138">
        <f>GEOMEAN(J686:J689)</f>
        <v>100.28942990663802</v>
      </c>
      <c r="L686" s="140" t="s">
        <v>29</v>
      </c>
      <c r="M686" s="153" t="s">
        <v>31</v>
      </c>
    </row>
    <row r="687" spans="1:13" ht="15.75" customHeight="1" x14ac:dyDescent="0.25">
      <c r="A687" s="78">
        <v>42843</v>
      </c>
      <c r="B687" s="55" t="s">
        <v>62</v>
      </c>
      <c r="C687" s="56" t="s">
        <v>63</v>
      </c>
      <c r="D687" s="55" t="s">
        <v>66</v>
      </c>
      <c r="E687" s="83" t="s">
        <v>67</v>
      </c>
      <c r="F687" s="104">
        <v>35</v>
      </c>
      <c r="G687" s="135"/>
      <c r="H687" s="103">
        <v>22.812158769230773</v>
      </c>
      <c r="I687" s="137"/>
      <c r="J687" s="104">
        <v>101.7</v>
      </c>
      <c r="K687" s="139"/>
      <c r="L687" s="141"/>
      <c r="M687" s="154"/>
    </row>
    <row r="688" spans="1:13" ht="15.75" customHeight="1" x14ac:dyDescent="0.25">
      <c r="A688" s="78">
        <v>42929</v>
      </c>
      <c r="B688" s="55" t="s">
        <v>62</v>
      </c>
      <c r="C688" s="56" t="s">
        <v>63</v>
      </c>
      <c r="D688" s="55" t="s">
        <v>66</v>
      </c>
      <c r="E688" s="83" t="s">
        <v>67</v>
      </c>
      <c r="F688" s="104">
        <v>37</v>
      </c>
      <c r="G688" s="135"/>
      <c r="H688" s="103">
        <v>9.0614963999999976</v>
      </c>
      <c r="I688" s="137"/>
      <c r="J688" s="104">
        <v>98.3</v>
      </c>
      <c r="K688" s="139"/>
      <c r="L688" s="141"/>
      <c r="M688" s="154"/>
    </row>
    <row r="689" spans="1:13" ht="15.75" customHeight="1" x14ac:dyDescent="0.25">
      <c r="A689" s="78">
        <v>43026</v>
      </c>
      <c r="B689" s="55" t="s">
        <v>62</v>
      </c>
      <c r="C689" s="56" t="s">
        <v>63</v>
      </c>
      <c r="D689" s="55" t="s">
        <v>66</v>
      </c>
      <c r="E689" s="83" t="s">
        <v>67</v>
      </c>
      <c r="F689" s="104">
        <v>38</v>
      </c>
      <c r="G689" s="135"/>
      <c r="H689" s="103">
        <v>18.946765199999991</v>
      </c>
      <c r="I689" s="137"/>
      <c r="J689" s="104">
        <v>97.3</v>
      </c>
      <c r="K689" s="139"/>
      <c r="L689" s="141"/>
      <c r="M689" s="154"/>
    </row>
    <row r="690" spans="1:13" ht="15.75" customHeight="1" x14ac:dyDescent="0.25">
      <c r="A690" s="81">
        <v>43129</v>
      </c>
      <c r="B690" s="58" t="s">
        <v>62</v>
      </c>
      <c r="C690" s="59" t="s">
        <v>63</v>
      </c>
      <c r="D690" s="58" t="s">
        <v>66</v>
      </c>
      <c r="E690" s="82" t="s">
        <v>67</v>
      </c>
      <c r="F690" s="104">
        <v>25</v>
      </c>
      <c r="G690" s="134">
        <f>GEOMEAN(F690:F701)</f>
        <v>21.708403785604816</v>
      </c>
      <c r="H690" s="103">
        <v>26.2</v>
      </c>
      <c r="I690" s="134">
        <f>GEOMEAN(H690:H701)</f>
        <v>21.983785077637446</v>
      </c>
      <c r="J690" s="104">
        <v>113</v>
      </c>
      <c r="K690" s="155">
        <f>GEOMEAN(J690:J701)</f>
        <v>110.2509661779563</v>
      </c>
      <c r="L690" s="140" t="s">
        <v>29</v>
      </c>
      <c r="M690" s="153" t="s">
        <v>31</v>
      </c>
    </row>
    <row r="691" spans="1:13" ht="15.75" customHeight="1" x14ac:dyDescent="0.25">
      <c r="A691" s="78">
        <v>43157</v>
      </c>
      <c r="B691" s="55" t="s">
        <v>62</v>
      </c>
      <c r="C691" s="56" t="s">
        <v>63</v>
      </c>
      <c r="D691" s="55" t="s">
        <v>66</v>
      </c>
      <c r="E691" s="83" t="s">
        <v>67</v>
      </c>
      <c r="F691" s="104">
        <v>29</v>
      </c>
      <c r="G691" s="135"/>
      <c r="H691" s="103">
        <v>34.299999999999997</v>
      </c>
      <c r="I691" s="135"/>
      <c r="J691" s="104">
        <v>105.25</v>
      </c>
      <c r="K691" s="156"/>
      <c r="L691" s="141"/>
      <c r="M691" s="154"/>
    </row>
    <row r="692" spans="1:13" ht="15.75" customHeight="1" x14ac:dyDescent="0.25">
      <c r="A692" s="78">
        <v>43185</v>
      </c>
      <c r="B692" s="55" t="s">
        <v>62</v>
      </c>
      <c r="C692" s="56" t="s">
        <v>63</v>
      </c>
      <c r="D692" s="55" t="s">
        <v>66</v>
      </c>
      <c r="E692" s="83" t="s">
        <v>67</v>
      </c>
      <c r="F692" s="104">
        <v>24</v>
      </c>
      <c r="G692" s="135"/>
      <c r="H692" s="103">
        <v>14.3</v>
      </c>
      <c r="I692" s="135"/>
      <c r="J692" s="104">
        <v>142.9</v>
      </c>
      <c r="K692" s="156"/>
      <c r="L692" s="141"/>
      <c r="M692" s="154"/>
    </row>
    <row r="693" spans="1:13" ht="15.75" customHeight="1" x14ac:dyDescent="0.25">
      <c r="A693" s="78">
        <v>43242</v>
      </c>
      <c r="B693" s="55" t="s">
        <v>62</v>
      </c>
      <c r="C693" s="56" t="s">
        <v>63</v>
      </c>
      <c r="D693" s="55" t="s">
        <v>66</v>
      </c>
      <c r="E693" s="83" t="s">
        <v>67</v>
      </c>
      <c r="F693" s="104">
        <v>24</v>
      </c>
      <c r="G693" s="135"/>
      <c r="H693" s="103">
        <v>43.4</v>
      </c>
      <c r="I693" s="135"/>
      <c r="J693" s="104">
        <v>122.19999999999999</v>
      </c>
      <c r="K693" s="156"/>
      <c r="L693" s="141"/>
      <c r="M693" s="154"/>
    </row>
    <row r="694" spans="1:13" ht="15.75" customHeight="1" x14ac:dyDescent="0.25">
      <c r="A694" s="78">
        <v>43276</v>
      </c>
      <c r="B694" s="55" t="s">
        <v>62</v>
      </c>
      <c r="C694" s="56" t="s">
        <v>63</v>
      </c>
      <c r="D694" s="55" t="s">
        <v>66</v>
      </c>
      <c r="E694" s="83" t="s">
        <v>67</v>
      </c>
      <c r="F694" s="104">
        <v>30</v>
      </c>
      <c r="G694" s="135"/>
      <c r="H694" s="103">
        <v>39.085683520125016</v>
      </c>
      <c r="I694" s="135"/>
      <c r="J694" s="104">
        <v>108.875</v>
      </c>
      <c r="K694" s="156"/>
      <c r="L694" s="141"/>
      <c r="M694" s="154"/>
    </row>
    <row r="695" spans="1:13" ht="15.75" customHeight="1" x14ac:dyDescent="0.25">
      <c r="A695" s="78">
        <v>43276</v>
      </c>
      <c r="B695" s="55" t="s">
        <v>62</v>
      </c>
      <c r="C695" s="56" t="s">
        <v>63</v>
      </c>
      <c r="D695" s="55" t="s">
        <v>66</v>
      </c>
      <c r="E695" s="83" t="s">
        <v>67</v>
      </c>
      <c r="F695" s="104">
        <v>18.5</v>
      </c>
      <c r="G695" s="135"/>
      <c r="H695" s="103">
        <v>32.007264715800005</v>
      </c>
      <c r="I695" s="135"/>
      <c r="J695" s="104">
        <v>136.4</v>
      </c>
      <c r="K695" s="156"/>
      <c r="L695" s="141"/>
      <c r="M695" s="154"/>
    </row>
    <row r="696" spans="1:13" ht="15.75" customHeight="1" x14ac:dyDescent="0.25">
      <c r="A696" s="78">
        <v>43304</v>
      </c>
      <c r="B696" s="55" t="s">
        <v>62</v>
      </c>
      <c r="C696" s="56" t="s">
        <v>63</v>
      </c>
      <c r="D696" s="55" t="s">
        <v>66</v>
      </c>
      <c r="E696" s="83" t="s">
        <v>67</v>
      </c>
      <c r="F696" s="104">
        <v>15</v>
      </c>
      <c r="G696" s="135"/>
      <c r="H696" s="103">
        <v>17.649999999999999</v>
      </c>
      <c r="I696" s="135"/>
      <c r="J696" s="104">
        <v>119.15</v>
      </c>
      <c r="K696" s="156"/>
      <c r="L696" s="141"/>
      <c r="M696" s="154"/>
    </row>
    <row r="697" spans="1:13" ht="15.75" customHeight="1" x14ac:dyDescent="0.25">
      <c r="A697" s="78">
        <v>43325</v>
      </c>
      <c r="B697" s="55" t="s">
        <v>62</v>
      </c>
      <c r="C697" s="56" t="s">
        <v>63</v>
      </c>
      <c r="D697" s="55" t="s">
        <v>66</v>
      </c>
      <c r="E697" s="83" t="s">
        <v>67</v>
      </c>
      <c r="F697" s="104">
        <v>12</v>
      </c>
      <c r="G697" s="135"/>
      <c r="H697" s="103">
        <v>8.07</v>
      </c>
      <c r="I697" s="135"/>
      <c r="J697" s="104">
        <v>135.55000000000001</v>
      </c>
      <c r="K697" s="156"/>
      <c r="L697" s="141"/>
      <c r="M697" s="154"/>
    </row>
    <row r="698" spans="1:13" ht="15.75" customHeight="1" x14ac:dyDescent="0.25">
      <c r="A698" s="78">
        <v>43367</v>
      </c>
      <c r="B698" s="55" t="s">
        <v>62</v>
      </c>
      <c r="C698" s="56" t="s">
        <v>63</v>
      </c>
      <c r="D698" s="55" t="s">
        <v>66</v>
      </c>
      <c r="E698" s="83" t="s">
        <v>67</v>
      </c>
      <c r="F698" s="104">
        <v>18</v>
      </c>
      <c r="G698" s="135"/>
      <c r="H698" s="103">
        <v>9.9600000000000009</v>
      </c>
      <c r="I698" s="135"/>
      <c r="J698" s="104">
        <v>109.6</v>
      </c>
      <c r="K698" s="156"/>
      <c r="L698" s="141"/>
      <c r="M698" s="154"/>
    </row>
    <row r="699" spans="1:13" ht="15.75" customHeight="1" x14ac:dyDescent="0.25">
      <c r="A699" s="78">
        <v>43402</v>
      </c>
      <c r="B699" s="55" t="s">
        <v>62</v>
      </c>
      <c r="C699" s="56" t="s">
        <v>63</v>
      </c>
      <c r="D699" s="55" t="s">
        <v>66</v>
      </c>
      <c r="E699" s="83" t="s">
        <v>67</v>
      </c>
      <c r="F699" s="104">
        <v>17</v>
      </c>
      <c r="G699" s="135"/>
      <c r="H699" s="103">
        <v>23.19</v>
      </c>
      <c r="I699" s="135"/>
      <c r="J699" s="104">
        <v>90.5</v>
      </c>
      <c r="K699" s="156"/>
      <c r="L699" s="141"/>
      <c r="M699" s="154"/>
    </row>
    <row r="700" spans="1:13" ht="15.75" customHeight="1" x14ac:dyDescent="0.25">
      <c r="A700" s="78">
        <v>43430</v>
      </c>
      <c r="B700" s="55" t="s">
        <v>62</v>
      </c>
      <c r="C700" s="56" t="s">
        <v>63</v>
      </c>
      <c r="D700" s="55" t="s">
        <v>66</v>
      </c>
      <c r="E700" s="83" t="s">
        <v>67</v>
      </c>
      <c r="F700" s="104">
        <v>22</v>
      </c>
      <c r="G700" s="135"/>
      <c r="H700" s="103" t="s">
        <v>9</v>
      </c>
      <c r="I700" s="135"/>
      <c r="J700" s="104">
        <v>74.650000000000006</v>
      </c>
      <c r="K700" s="156"/>
      <c r="L700" s="141"/>
      <c r="M700" s="154"/>
    </row>
    <row r="701" spans="1:13" ht="15.75" customHeight="1" x14ac:dyDescent="0.25">
      <c r="A701" s="75">
        <v>43451</v>
      </c>
      <c r="B701" s="61" t="s">
        <v>62</v>
      </c>
      <c r="C701" s="62" t="s">
        <v>63</v>
      </c>
      <c r="D701" s="61" t="s">
        <v>66</v>
      </c>
      <c r="E701" s="77" t="s">
        <v>67</v>
      </c>
      <c r="F701" s="104">
        <v>39</v>
      </c>
      <c r="G701" s="157"/>
      <c r="H701" s="103">
        <v>25.25</v>
      </c>
      <c r="I701" s="157"/>
      <c r="J701" s="104">
        <v>87.449999999999989</v>
      </c>
      <c r="K701" s="206"/>
      <c r="L701" s="158"/>
      <c r="M701" s="163"/>
    </row>
    <row r="702" spans="1:13" ht="15.75" customHeight="1" x14ac:dyDescent="0.25">
      <c r="A702" s="81">
        <v>43494</v>
      </c>
      <c r="B702" s="58" t="s">
        <v>62</v>
      </c>
      <c r="C702" s="59" t="s">
        <v>63</v>
      </c>
      <c r="D702" s="58" t="s">
        <v>66</v>
      </c>
      <c r="E702" s="82" t="s">
        <v>67</v>
      </c>
      <c r="F702" s="104">
        <v>47</v>
      </c>
      <c r="G702" s="134">
        <f>GEOMEAN(F702:F713)</f>
        <v>21.379096650066103</v>
      </c>
      <c r="H702" s="103">
        <v>22.79</v>
      </c>
      <c r="I702" s="134">
        <f>GEOMEAN(H702:H713)</f>
        <v>11.447718517092014</v>
      </c>
      <c r="J702" s="104">
        <v>103.55</v>
      </c>
      <c r="K702" s="155">
        <f>GEOMEAN(J702:J713)</f>
        <v>94.3047066514346</v>
      </c>
      <c r="L702" s="140" t="s">
        <v>29</v>
      </c>
      <c r="M702" s="153" t="s">
        <v>31</v>
      </c>
    </row>
    <row r="703" spans="1:13" ht="15.75" customHeight="1" x14ac:dyDescent="0.25">
      <c r="A703" s="78">
        <v>43521</v>
      </c>
      <c r="B703" s="55" t="s">
        <v>62</v>
      </c>
      <c r="C703" s="56" t="s">
        <v>63</v>
      </c>
      <c r="D703" s="55" t="s">
        <v>66</v>
      </c>
      <c r="E703" s="83" t="s">
        <v>67</v>
      </c>
      <c r="F703" s="104">
        <v>41</v>
      </c>
      <c r="G703" s="135"/>
      <c r="H703" s="103">
        <v>22.15</v>
      </c>
      <c r="I703" s="135"/>
      <c r="J703" s="104">
        <v>101.65</v>
      </c>
      <c r="K703" s="156"/>
      <c r="L703" s="141"/>
      <c r="M703" s="154"/>
    </row>
    <row r="704" spans="1:13" ht="15.75" customHeight="1" x14ac:dyDescent="0.25">
      <c r="A704" s="78">
        <v>43549</v>
      </c>
      <c r="B704" s="55" t="s">
        <v>62</v>
      </c>
      <c r="C704" s="56" t="s">
        <v>63</v>
      </c>
      <c r="D704" s="55" t="s">
        <v>66</v>
      </c>
      <c r="E704" s="83" t="s">
        <v>67</v>
      </c>
      <c r="F704" s="104">
        <v>19</v>
      </c>
      <c r="G704" s="135"/>
      <c r="H704" s="103">
        <v>7.14</v>
      </c>
      <c r="I704" s="135"/>
      <c r="J704" s="104">
        <v>108.45</v>
      </c>
      <c r="K704" s="156"/>
      <c r="L704" s="141"/>
      <c r="M704" s="154"/>
    </row>
    <row r="705" spans="1:13" ht="15.75" customHeight="1" x14ac:dyDescent="0.25">
      <c r="A705" s="78">
        <v>43579</v>
      </c>
      <c r="B705" s="55" t="s">
        <v>62</v>
      </c>
      <c r="C705" s="56" t="s">
        <v>63</v>
      </c>
      <c r="D705" s="55" t="s">
        <v>66</v>
      </c>
      <c r="E705" s="83" t="s">
        <v>67</v>
      </c>
      <c r="F705" s="104">
        <v>22</v>
      </c>
      <c r="G705" s="135"/>
      <c r="H705" s="103">
        <v>8</v>
      </c>
      <c r="I705" s="135"/>
      <c r="J705" s="104">
        <v>109.18</v>
      </c>
      <c r="K705" s="156"/>
      <c r="L705" s="141"/>
      <c r="M705" s="154"/>
    </row>
    <row r="706" spans="1:13" ht="15.75" customHeight="1" x14ac:dyDescent="0.25">
      <c r="A706" s="78">
        <v>43613</v>
      </c>
      <c r="B706" s="55" t="s">
        <v>62</v>
      </c>
      <c r="C706" s="56" t="s">
        <v>63</v>
      </c>
      <c r="D706" s="55" t="s">
        <v>66</v>
      </c>
      <c r="E706" s="83" t="s">
        <v>67</v>
      </c>
      <c r="F706" s="104">
        <v>26</v>
      </c>
      <c r="G706" s="135"/>
      <c r="H706" s="103">
        <v>26.42</v>
      </c>
      <c r="I706" s="135"/>
      <c r="J706" s="104">
        <v>107.4</v>
      </c>
      <c r="K706" s="156"/>
      <c r="L706" s="141"/>
      <c r="M706" s="154"/>
    </row>
    <row r="707" spans="1:13" ht="15.75" customHeight="1" x14ac:dyDescent="0.25">
      <c r="A707" s="78">
        <v>43640</v>
      </c>
      <c r="B707" s="55" t="s">
        <v>62</v>
      </c>
      <c r="C707" s="56" t="s">
        <v>63</v>
      </c>
      <c r="D707" s="55" t="s">
        <v>66</v>
      </c>
      <c r="E707" s="83" t="s">
        <v>67</v>
      </c>
      <c r="F707" s="104">
        <v>20</v>
      </c>
      <c r="G707" s="135"/>
      <c r="H707" s="103">
        <v>14.58</v>
      </c>
      <c r="I707" s="135"/>
      <c r="J707" s="104">
        <v>94.35</v>
      </c>
      <c r="K707" s="156"/>
      <c r="L707" s="141"/>
      <c r="M707" s="154"/>
    </row>
    <row r="708" spans="1:13" ht="15.75" customHeight="1" x14ac:dyDescent="0.25">
      <c r="A708" s="78">
        <v>43675</v>
      </c>
      <c r="B708" s="55" t="s">
        <v>62</v>
      </c>
      <c r="C708" s="56" t="s">
        <v>63</v>
      </c>
      <c r="D708" s="55" t="s">
        <v>66</v>
      </c>
      <c r="E708" s="83" t="s">
        <v>67</v>
      </c>
      <c r="F708" s="104">
        <v>16</v>
      </c>
      <c r="G708" s="135"/>
      <c r="H708" s="103">
        <v>6.73</v>
      </c>
      <c r="I708" s="135"/>
      <c r="J708" s="104">
        <v>85.4</v>
      </c>
      <c r="K708" s="156"/>
      <c r="L708" s="141"/>
      <c r="M708" s="154"/>
    </row>
    <row r="709" spans="1:13" ht="15.75" customHeight="1" x14ac:dyDescent="0.25">
      <c r="A709" s="78">
        <v>43712</v>
      </c>
      <c r="B709" s="55" t="s">
        <v>62</v>
      </c>
      <c r="C709" s="56" t="s">
        <v>63</v>
      </c>
      <c r="D709" s="55" t="s">
        <v>66</v>
      </c>
      <c r="E709" s="83" t="s">
        <v>67</v>
      </c>
      <c r="F709" s="104">
        <v>17</v>
      </c>
      <c r="G709" s="135"/>
      <c r="H709" s="103">
        <v>4.71</v>
      </c>
      <c r="I709" s="135"/>
      <c r="J709" s="104">
        <v>90.1</v>
      </c>
      <c r="K709" s="156"/>
      <c r="L709" s="141"/>
      <c r="M709" s="154"/>
    </row>
    <row r="710" spans="1:13" ht="15.75" customHeight="1" x14ac:dyDescent="0.25">
      <c r="A710" s="78">
        <v>43731</v>
      </c>
      <c r="B710" s="55" t="s">
        <v>62</v>
      </c>
      <c r="C710" s="56" t="s">
        <v>63</v>
      </c>
      <c r="D710" s="55" t="s">
        <v>66</v>
      </c>
      <c r="E710" s="83" t="s">
        <v>67</v>
      </c>
      <c r="F710" s="104">
        <v>18</v>
      </c>
      <c r="G710" s="135"/>
      <c r="H710" s="103">
        <v>10.358320100699999</v>
      </c>
      <c r="I710" s="135"/>
      <c r="J710" s="104">
        <v>93.75</v>
      </c>
      <c r="K710" s="156"/>
      <c r="L710" s="141"/>
      <c r="M710" s="154"/>
    </row>
    <row r="711" spans="1:13" ht="15.75" customHeight="1" x14ac:dyDescent="0.25">
      <c r="A711" s="78">
        <v>43768</v>
      </c>
      <c r="B711" s="55" t="s">
        <v>62</v>
      </c>
      <c r="C711" s="56" t="s">
        <v>63</v>
      </c>
      <c r="D711" s="55" t="s">
        <v>66</v>
      </c>
      <c r="E711" s="83" t="s">
        <v>67</v>
      </c>
      <c r="F711" s="104">
        <v>19</v>
      </c>
      <c r="G711" s="135"/>
      <c r="H711" s="103">
        <v>12.8</v>
      </c>
      <c r="I711" s="135"/>
      <c r="J711" s="104">
        <v>96.65</v>
      </c>
      <c r="K711" s="156"/>
      <c r="L711" s="141"/>
      <c r="M711" s="154"/>
    </row>
    <row r="712" spans="1:13" ht="15.75" customHeight="1" x14ac:dyDescent="0.25">
      <c r="A712" s="78">
        <v>43796</v>
      </c>
      <c r="B712" s="55" t="s">
        <v>62</v>
      </c>
      <c r="C712" s="56" t="s">
        <v>63</v>
      </c>
      <c r="D712" s="55" t="s">
        <v>66</v>
      </c>
      <c r="E712" s="83" t="s">
        <v>67</v>
      </c>
      <c r="F712" s="104">
        <v>13</v>
      </c>
      <c r="G712" s="135"/>
      <c r="H712" s="103">
        <v>16.261588962093754</v>
      </c>
      <c r="I712" s="135"/>
      <c r="J712" s="104">
        <v>90.05</v>
      </c>
      <c r="K712" s="156"/>
      <c r="L712" s="141"/>
      <c r="M712" s="154"/>
    </row>
    <row r="713" spans="1:13" ht="15.75" customHeight="1" x14ac:dyDescent="0.25">
      <c r="A713" s="75">
        <v>43816</v>
      </c>
      <c r="B713" s="61" t="s">
        <v>62</v>
      </c>
      <c r="C713" s="62" t="s">
        <v>63</v>
      </c>
      <c r="D713" s="61" t="s">
        <v>66</v>
      </c>
      <c r="E713" s="77" t="s">
        <v>67</v>
      </c>
      <c r="F713" s="104">
        <v>18</v>
      </c>
      <c r="G713" s="157"/>
      <c r="H713" s="103">
        <v>6.673174269300004</v>
      </c>
      <c r="I713" s="157"/>
      <c r="J713" s="104">
        <v>62.400000000000006</v>
      </c>
      <c r="K713" s="206"/>
      <c r="L713" s="158"/>
      <c r="M713" s="163"/>
    </row>
    <row r="714" spans="1:13" ht="15.75" customHeight="1" x14ac:dyDescent="0.25">
      <c r="A714" s="78">
        <v>43850</v>
      </c>
      <c r="B714" s="55" t="s">
        <v>62</v>
      </c>
      <c r="C714" s="56" t="s">
        <v>63</v>
      </c>
      <c r="D714" s="55" t="s">
        <v>66</v>
      </c>
      <c r="E714" s="83" t="s">
        <v>67</v>
      </c>
      <c r="F714" s="104">
        <v>36</v>
      </c>
      <c r="G714" s="134">
        <f>GEOMEAN(F714:F722)</f>
        <v>20.05166516033902</v>
      </c>
      <c r="H714" s="103">
        <v>6.1084782891000007</v>
      </c>
      <c r="I714" s="134">
        <f>GEOMEAN(H714:H722)</f>
        <v>9.0323470294351988</v>
      </c>
      <c r="J714" s="104">
        <v>95.550000000000011</v>
      </c>
      <c r="K714" s="155">
        <f>GEOMEAN(J714:J722)</f>
        <v>95.675331061862195</v>
      </c>
      <c r="L714" s="140" t="s">
        <v>28</v>
      </c>
      <c r="M714" s="149" t="s">
        <v>32</v>
      </c>
    </row>
    <row r="715" spans="1:13" ht="15.75" customHeight="1" x14ac:dyDescent="0.25">
      <c r="A715" s="78">
        <v>43892</v>
      </c>
      <c r="B715" s="55" t="s">
        <v>62</v>
      </c>
      <c r="C715" s="56" t="s">
        <v>63</v>
      </c>
      <c r="D715" s="55" t="s">
        <v>66</v>
      </c>
      <c r="E715" s="83" t="s">
        <v>67</v>
      </c>
      <c r="F715" s="104">
        <v>13.5</v>
      </c>
      <c r="G715" s="135"/>
      <c r="H715" s="103">
        <v>4.5100509184499984</v>
      </c>
      <c r="I715" s="135"/>
      <c r="J715" s="104" t="s">
        <v>9</v>
      </c>
      <c r="K715" s="156"/>
      <c r="L715" s="141"/>
      <c r="M715" s="150"/>
    </row>
    <row r="716" spans="1:13" ht="15.75" customHeight="1" x14ac:dyDescent="0.25">
      <c r="A716" s="78">
        <v>43984</v>
      </c>
      <c r="B716" s="55" t="s">
        <v>62</v>
      </c>
      <c r="C716" s="56" t="s">
        <v>63</v>
      </c>
      <c r="D716" s="55" t="s">
        <v>66</v>
      </c>
      <c r="E716" s="83" t="s">
        <v>67</v>
      </c>
      <c r="F716" s="104">
        <v>19.5</v>
      </c>
      <c r="G716" s="135"/>
      <c r="H716" s="103">
        <v>12.290941636875015</v>
      </c>
      <c r="I716" s="135"/>
      <c r="J716" s="104">
        <v>109.15</v>
      </c>
      <c r="K716" s="156"/>
      <c r="L716" s="141"/>
      <c r="M716" s="150"/>
    </row>
    <row r="717" spans="1:13" ht="15.75" customHeight="1" x14ac:dyDescent="0.25">
      <c r="A717" s="78">
        <v>44014</v>
      </c>
      <c r="B717" s="55" t="s">
        <v>62</v>
      </c>
      <c r="C717" s="56" t="s">
        <v>63</v>
      </c>
      <c r="D717" s="55" t="s">
        <v>66</v>
      </c>
      <c r="E717" s="83" t="s">
        <v>67</v>
      </c>
      <c r="F717" s="104">
        <v>20.5</v>
      </c>
      <c r="G717" s="135"/>
      <c r="H717" s="103">
        <v>5.5953024077499816</v>
      </c>
      <c r="I717" s="135"/>
      <c r="J717" s="104">
        <v>101.1</v>
      </c>
      <c r="K717" s="156"/>
      <c r="L717" s="141"/>
      <c r="M717" s="150"/>
    </row>
    <row r="718" spans="1:13" ht="15.75" customHeight="1" x14ac:dyDescent="0.25">
      <c r="A718" s="78">
        <v>44039</v>
      </c>
      <c r="B718" s="55" t="s">
        <v>62</v>
      </c>
      <c r="C718" s="56" t="s">
        <v>63</v>
      </c>
      <c r="D718" s="55" t="s">
        <v>66</v>
      </c>
      <c r="E718" s="83" t="s">
        <v>67</v>
      </c>
      <c r="F718" s="104">
        <v>13.5</v>
      </c>
      <c r="G718" s="135"/>
      <c r="H718" s="103">
        <v>4.7795274648000019</v>
      </c>
      <c r="I718" s="135"/>
      <c r="J718" s="104">
        <v>107.30000000000001</v>
      </c>
      <c r="K718" s="156"/>
      <c r="L718" s="141"/>
      <c r="M718" s="150"/>
    </row>
    <row r="719" spans="1:13" ht="15.75" customHeight="1" x14ac:dyDescent="0.25">
      <c r="A719" s="78">
        <v>44075</v>
      </c>
      <c r="B719" s="55" t="s">
        <v>62</v>
      </c>
      <c r="C719" s="56" t="s">
        <v>63</v>
      </c>
      <c r="D719" s="55" t="s">
        <v>66</v>
      </c>
      <c r="E719" s="83" t="s">
        <v>67</v>
      </c>
      <c r="F719" s="104">
        <v>20</v>
      </c>
      <c r="G719" s="135"/>
      <c r="H719" s="103">
        <v>11.908488138250009</v>
      </c>
      <c r="I719" s="135"/>
      <c r="J719" s="104">
        <v>101.75</v>
      </c>
      <c r="K719" s="156"/>
      <c r="L719" s="141"/>
      <c r="M719" s="150"/>
    </row>
    <row r="720" spans="1:13" ht="15.75" customHeight="1" x14ac:dyDescent="0.25">
      <c r="A720" s="78">
        <v>44102</v>
      </c>
      <c r="B720" s="55" t="s">
        <v>62</v>
      </c>
      <c r="C720" s="56" t="s">
        <v>63</v>
      </c>
      <c r="D720" s="55" t="s">
        <v>66</v>
      </c>
      <c r="E720" s="83" t="s">
        <v>67</v>
      </c>
      <c r="F720" s="104">
        <v>18.5</v>
      </c>
      <c r="G720" s="135"/>
      <c r="H720" s="103">
        <v>16.796719235999994</v>
      </c>
      <c r="I720" s="135"/>
      <c r="J720" s="104">
        <v>87.65</v>
      </c>
      <c r="K720" s="156"/>
      <c r="L720" s="141"/>
      <c r="M720" s="150"/>
    </row>
    <row r="721" spans="1:13" ht="15.75" customHeight="1" x14ac:dyDescent="0.25">
      <c r="A721" s="78">
        <v>44130</v>
      </c>
      <c r="B721" s="55" t="s">
        <v>62</v>
      </c>
      <c r="C721" s="56" t="s">
        <v>63</v>
      </c>
      <c r="D721" s="55" t="s">
        <v>66</v>
      </c>
      <c r="E721" s="83" t="s">
        <v>67</v>
      </c>
      <c r="F721" s="104">
        <v>20</v>
      </c>
      <c r="G721" s="135"/>
      <c r="H721" s="103">
        <v>22.80794089612499</v>
      </c>
      <c r="I721" s="135"/>
      <c r="J721" s="104">
        <v>85.800000000000011</v>
      </c>
      <c r="K721" s="156"/>
      <c r="L721" s="141"/>
      <c r="M721" s="150"/>
    </row>
    <row r="722" spans="1:13" ht="15.75" customHeight="1" x14ac:dyDescent="0.25">
      <c r="A722" s="78">
        <v>44158</v>
      </c>
      <c r="B722" s="55" t="s">
        <v>62</v>
      </c>
      <c r="C722" s="56" t="s">
        <v>63</v>
      </c>
      <c r="D722" s="55" t="s">
        <v>66</v>
      </c>
      <c r="E722" s="83" t="s">
        <v>67</v>
      </c>
      <c r="F722" s="92">
        <v>27</v>
      </c>
      <c r="G722" s="135"/>
      <c r="H722" s="96">
        <v>9.6856819685185229</v>
      </c>
      <c r="I722" s="135"/>
      <c r="J722" s="92">
        <v>81.099999999999994</v>
      </c>
      <c r="K722" s="156"/>
      <c r="L722" s="141"/>
      <c r="M722" s="150"/>
    </row>
    <row r="723" spans="1:13" ht="15.75" customHeight="1" x14ac:dyDescent="0.25">
      <c r="A723" s="81">
        <v>44242.40625</v>
      </c>
      <c r="B723" s="58" t="s">
        <v>62</v>
      </c>
      <c r="C723" s="59" t="s">
        <v>63</v>
      </c>
      <c r="D723" s="58" t="s">
        <v>66</v>
      </c>
      <c r="E723" s="82" t="s">
        <v>67</v>
      </c>
      <c r="F723" s="104">
        <v>31</v>
      </c>
      <c r="G723" s="134">
        <f>GEOMEAN(F723:F726)</f>
        <v>15.857983634245514</v>
      </c>
      <c r="H723" s="103">
        <v>4.3809713999999982</v>
      </c>
      <c r="I723" s="134">
        <f>GEOMEAN(H723:H726)</f>
        <v>13.783791432465957</v>
      </c>
      <c r="J723" s="104">
        <v>99.6</v>
      </c>
      <c r="K723" s="155">
        <f>GEOMEAN(J723:J726)</f>
        <v>102.06078647069616</v>
      </c>
      <c r="L723" s="140" t="s">
        <v>29</v>
      </c>
      <c r="M723" s="149" t="s">
        <v>32</v>
      </c>
    </row>
    <row r="724" spans="1:13" ht="15.75" customHeight="1" x14ac:dyDescent="0.25">
      <c r="A724" s="78">
        <v>44314.427083333336</v>
      </c>
      <c r="B724" s="55" t="s">
        <v>62</v>
      </c>
      <c r="C724" s="56" t="s">
        <v>63</v>
      </c>
      <c r="D724" s="55" t="s">
        <v>66</v>
      </c>
      <c r="E724" s="83" t="s">
        <v>67</v>
      </c>
      <c r="F724" s="104">
        <v>17</v>
      </c>
      <c r="G724" s="135"/>
      <c r="H724" s="103">
        <v>28.06856135064934</v>
      </c>
      <c r="I724" s="135"/>
      <c r="J724" s="104">
        <v>108</v>
      </c>
      <c r="K724" s="156"/>
      <c r="L724" s="141"/>
      <c r="M724" s="150"/>
    </row>
    <row r="725" spans="1:13" ht="15.75" customHeight="1" x14ac:dyDescent="0.25">
      <c r="A725" s="78">
        <v>44376</v>
      </c>
      <c r="B725" s="55" t="s">
        <v>62</v>
      </c>
      <c r="C725" s="56" t="s">
        <v>63</v>
      </c>
      <c r="D725" s="55" t="s">
        <v>66</v>
      </c>
      <c r="E725" s="83" t="s">
        <v>67</v>
      </c>
      <c r="F725" s="104">
        <v>6</v>
      </c>
      <c r="G725" s="135"/>
      <c r="H725" s="103">
        <v>19.818680142857147</v>
      </c>
      <c r="I725" s="135"/>
      <c r="J725" s="104">
        <v>105.4</v>
      </c>
      <c r="K725" s="156"/>
      <c r="L725" s="141"/>
      <c r="M725" s="150"/>
    </row>
    <row r="726" spans="1:13" ht="15.75" customHeight="1" thickBot="1" x14ac:dyDescent="0.3">
      <c r="A726" s="116">
        <v>44498.440972222219</v>
      </c>
      <c r="B726" s="63" t="s">
        <v>62</v>
      </c>
      <c r="C726" s="64" t="s">
        <v>63</v>
      </c>
      <c r="D726" s="63" t="s">
        <v>66</v>
      </c>
      <c r="E726" s="84" t="s">
        <v>67</v>
      </c>
      <c r="F726" s="107">
        <v>20</v>
      </c>
      <c r="G726" s="166"/>
      <c r="H726" s="106">
        <v>14.811855685714288</v>
      </c>
      <c r="I726" s="166"/>
      <c r="J726" s="107">
        <v>95.7</v>
      </c>
      <c r="K726" s="207"/>
      <c r="L726" s="169"/>
      <c r="M726" s="209"/>
    </row>
    <row r="727" spans="1:13" ht="15.75" customHeight="1" x14ac:dyDescent="0.25">
      <c r="A727" s="87">
        <v>37930</v>
      </c>
      <c r="B727" s="76" t="s">
        <v>62</v>
      </c>
      <c r="C727" s="90" t="s">
        <v>68</v>
      </c>
      <c r="D727" s="76" t="s">
        <v>69</v>
      </c>
      <c r="E727" s="86" t="s">
        <v>70</v>
      </c>
      <c r="F727" s="111">
        <v>19</v>
      </c>
      <c r="G727" s="109">
        <f>AVERAGE(F727)</f>
        <v>19</v>
      </c>
      <c r="H727" s="110">
        <v>17.760000000000002</v>
      </c>
      <c r="I727" s="121">
        <f>AVERAGE(H727)</f>
        <v>17.760000000000002</v>
      </c>
      <c r="J727" s="111">
        <v>74</v>
      </c>
      <c r="K727" s="124">
        <f>AVERAGE(J727)</f>
        <v>74</v>
      </c>
      <c r="L727" s="112" t="s">
        <v>29</v>
      </c>
      <c r="M727" s="72"/>
    </row>
    <row r="728" spans="1:13" ht="15.75" customHeight="1" x14ac:dyDescent="0.25">
      <c r="A728" s="81">
        <v>37999</v>
      </c>
      <c r="B728" s="58" t="s">
        <v>62</v>
      </c>
      <c r="C728" s="59" t="s">
        <v>68</v>
      </c>
      <c r="D728" s="58" t="s">
        <v>69</v>
      </c>
      <c r="E728" s="82" t="s">
        <v>70</v>
      </c>
      <c r="F728" s="104">
        <v>37</v>
      </c>
      <c r="G728" s="164">
        <f>GEOMEAN(F728:F730)</f>
        <v>15.594634358943695</v>
      </c>
      <c r="H728" s="103">
        <v>17.71</v>
      </c>
      <c r="I728" s="165">
        <f>GEOMEAN(H728:H730)</f>
        <v>22.518479480515825</v>
      </c>
      <c r="J728" s="104">
        <v>77</v>
      </c>
      <c r="K728" s="144">
        <f>GEOMEAN(J728:J730)</f>
        <v>97.723222933938445</v>
      </c>
      <c r="L728" s="145" t="s">
        <v>29</v>
      </c>
      <c r="M728" s="153" t="s">
        <v>31</v>
      </c>
    </row>
    <row r="729" spans="1:13" ht="15.75" customHeight="1" x14ac:dyDescent="0.25">
      <c r="A729" s="78">
        <v>38076</v>
      </c>
      <c r="B729" s="55" t="s">
        <v>62</v>
      </c>
      <c r="C729" s="56" t="s">
        <v>68</v>
      </c>
      <c r="D729" s="55" t="s">
        <v>69</v>
      </c>
      <c r="E729" s="83" t="s">
        <v>70</v>
      </c>
      <c r="F729" s="104">
        <v>2.5</v>
      </c>
      <c r="G729" s="164"/>
      <c r="H729" s="103">
        <v>23.48</v>
      </c>
      <c r="I729" s="165"/>
      <c r="J729" s="104">
        <v>101</v>
      </c>
      <c r="K729" s="144"/>
      <c r="L729" s="145"/>
      <c r="M729" s="154"/>
    </row>
    <row r="730" spans="1:13" ht="15.75" customHeight="1" x14ac:dyDescent="0.25">
      <c r="A730" s="75">
        <v>38167</v>
      </c>
      <c r="B730" s="61" t="s">
        <v>62</v>
      </c>
      <c r="C730" s="62" t="s">
        <v>68</v>
      </c>
      <c r="D730" s="61" t="s">
        <v>69</v>
      </c>
      <c r="E730" s="77" t="s">
        <v>70</v>
      </c>
      <c r="F730" s="104">
        <v>41</v>
      </c>
      <c r="G730" s="164"/>
      <c r="H730" s="103">
        <v>27.46</v>
      </c>
      <c r="I730" s="165"/>
      <c r="J730" s="104">
        <v>120</v>
      </c>
      <c r="K730" s="144"/>
      <c r="L730" s="145"/>
      <c r="M730" s="163"/>
    </row>
    <row r="731" spans="1:13" ht="15.75" customHeight="1" x14ac:dyDescent="0.25">
      <c r="A731" s="78">
        <v>38406</v>
      </c>
      <c r="B731" s="58" t="s">
        <v>62</v>
      </c>
      <c r="C731" s="59" t="s">
        <v>68</v>
      </c>
      <c r="D731" s="58" t="s">
        <v>69</v>
      </c>
      <c r="E731" s="82" t="s">
        <v>70</v>
      </c>
      <c r="F731" s="104">
        <v>2.5</v>
      </c>
      <c r="G731" s="134">
        <v>2.5</v>
      </c>
      <c r="H731" s="103">
        <v>25.74</v>
      </c>
      <c r="I731" s="136">
        <f>GEOMEAN(H731:H732)</f>
        <v>25.453404487415824</v>
      </c>
      <c r="J731" s="104">
        <v>102</v>
      </c>
      <c r="K731" s="138">
        <f>GEOMEAN(J731:J732)</f>
        <v>102</v>
      </c>
      <c r="L731" s="140" t="s">
        <v>29</v>
      </c>
      <c r="M731" s="153" t="s">
        <v>31</v>
      </c>
    </row>
    <row r="732" spans="1:13" ht="15.75" customHeight="1" x14ac:dyDescent="0.25">
      <c r="A732" s="78">
        <v>38615</v>
      </c>
      <c r="B732" s="61" t="s">
        <v>62</v>
      </c>
      <c r="C732" s="62" t="s">
        <v>68</v>
      </c>
      <c r="D732" s="61" t="s">
        <v>69</v>
      </c>
      <c r="E732" s="77" t="s">
        <v>70</v>
      </c>
      <c r="F732" s="104" t="s">
        <v>9</v>
      </c>
      <c r="G732" s="157"/>
      <c r="H732" s="103">
        <v>25.17</v>
      </c>
      <c r="I732" s="160"/>
      <c r="J732" s="104"/>
      <c r="K732" s="161"/>
      <c r="L732" s="158"/>
      <c r="M732" s="163"/>
    </row>
    <row r="733" spans="1:13" ht="15.75" customHeight="1" x14ac:dyDescent="0.25">
      <c r="A733" s="81">
        <v>38771</v>
      </c>
      <c r="B733" s="58" t="s">
        <v>62</v>
      </c>
      <c r="C733" s="59" t="s">
        <v>68</v>
      </c>
      <c r="D733" s="58" t="s">
        <v>69</v>
      </c>
      <c r="E733" s="82" t="s">
        <v>70</v>
      </c>
      <c r="F733" s="104">
        <v>20</v>
      </c>
      <c r="G733" s="164">
        <f>GEOMEAN(F733:F735)</f>
        <v>20.099504125453052</v>
      </c>
      <c r="H733" s="103">
        <v>39.75</v>
      </c>
      <c r="I733" s="165">
        <f>GEOMEAN(H733:H735)</f>
        <v>21.007159406980502</v>
      </c>
      <c r="J733" s="104">
        <v>98</v>
      </c>
      <c r="K733" s="144">
        <f>GEOMEAN(J733:J735)</f>
        <v>106.71208005484381</v>
      </c>
      <c r="L733" s="145" t="s">
        <v>29</v>
      </c>
      <c r="M733" s="153" t="s">
        <v>31</v>
      </c>
    </row>
    <row r="734" spans="1:13" ht="15.75" customHeight="1" x14ac:dyDescent="0.25">
      <c r="A734" s="78">
        <v>38883</v>
      </c>
      <c r="B734" s="55" t="s">
        <v>62</v>
      </c>
      <c r="C734" s="56" t="s">
        <v>68</v>
      </c>
      <c r="D734" s="55" t="s">
        <v>69</v>
      </c>
      <c r="E734" s="83" t="s">
        <v>70</v>
      </c>
      <c r="F734" s="104">
        <v>29</v>
      </c>
      <c r="G734" s="164"/>
      <c r="H734" s="103">
        <v>30.89</v>
      </c>
      <c r="I734" s="165"/>
      <c r="J734" s="104">
        <v>104.2</v>
      </c>
      <c r="K734" s="144"/>
      <c r="L734" s="145"/>
      <c r="M734" s="154"/>
    </row>
    <row r="735" spans="1:13" ht="15.75" customHeight="1" x14ac:dyDescent="0.25">
      <c r="A735" s="75">
        <v>38986</v>
      </c>
      <c r="B735" s="61" t="s">
        <v>62</v>
      </c>
      <c r="C735" s="62" t="s">
        <v>68</v>
      </c>
      <c r="D735" s="61" t="s">
        <v>69</v>
      </c>
      <c r="E735" s="77" t="s">
        <v>70</v>
      </c>
      <c r="F735" s="104">
        <v>14</v>
      </c>
      <c r="G735" s="164"/>
      <c r="H735" s="103">
        <v>7.55</v>
      </c>
      <c r="I735" s="165"/>
      <c r="J735" s="104">
        <v>119</v>
      </c>
      <c r="K735" s="144"/>
      <c r="L735" s="145"/>
      <c r="M735" s="163"/>
    </row>
    <row r="736" spans="1:13" ht="15.75" customHeight="1" x14ac:dyDescent="0.25">
      <c r="A736" s="78">
        <v>39096</v>
      </c>
      <c r="B736" s="79" t="s">
        <v>62</v>
      </c>
      <c r="C736" s="89" t="s">
        <v>68</v>
      </c>
      <c r="D736" s="79" t="s">
        <v>69</v>
      </c>
      <c r="E736" s="80" t="s">
        <v>70</v>
      </c>
      <c r="F736" s="104">
        <v>8</v>
      </c>
      <c r="G736" s="102">
        <f>AVERAGE(F736)</f>
        <v>8</v>
      </c>
      <c r="H736" s="103">
        <v>21.21</v>
      </c>
      <c r="I736" s="120">
        <f>AVERAGE(H736)</f>
        <v>21.21</v>
      </c>
      <c r="J736" s="104">
        <v>101</v>
      </c>
      <c r="K736" s="123">
        <f>AVERAGE(J736)</f>
        <v>101</v>
      </c>
      <c r="L736" s="98" t="s">
        <v>29</v>
      </c>
      <c r="M736" s="105" t="s">
        <v>31</v>
      </c>
    </row>
    <row r="737" spans="1:13" ht="15.75" customHeight="1" x14ac:dyDescent="0.25">
      <c r="A737" s="81">
        <v>39491</v>
      </c>
      <c r="B737" s="58" t="s">
        <v>62</v>
      </c>
      <c r="C737" s="59" t="s">
        <v>68</v>
      </c>
      <c r="D737" s="58" t="s">
        <v>69</v>
      </c>
      <c r="E737" s="82" t="s">
        <v>70</v>
      </c>
      <c r="F737" s="104">
        <v>21</v>
      </c>
      <c r="G737" s="164">
        <f>GEOMEAN(F737:F739)</f>
        <v>15.577482305553312</v>
      </c>
      <c r="H737" s="103" t="s">
        <v>9</v>
      </c>
      <c r="I737" s="165">
        <f>GEOMEAN(H738:H739)</f>
        <v>7.4107759377814144</v>
      </c>
      <c r="J737" s="104">
        <v>136.30000000000001</v>
      </c>
      <c r="K737" s="144">
        <f>GEOMEAN(J737:J739)</f>
        <v>123.24477486499079</v>
      </c>
      <c r="L737" s="145" t="s">
        <v>28</v>
      </c>
      <c r="M737" s="227" t="s">
        <v>32</v>
      </c>
    </row>
    <row r="738" spans="1:13" s="5" customFormat="1" ht="15.75" customHeight="1" x14ac:dyDescent="0.25">
      <c r="A738" s="78">
        <v>39605</v>
      </c>
      <c r="B738" s="55" t="s">
        <v>62</v>
      </c>
      <c r="C738" s="56" t="s">
        <v>68</v>
      </c>
      <c r="D738" s="55" t="s">
        <v>69</v>
      </c>
      <c r="E738" s="83" t="s">
        <v>70</v>
      </c>
      <c r="F738" s="104">
        <v>15</v>
      </c>
      <c r="G738" s="164"/>
      <c r="H738" s="103">
        <v>13.33</v>
      </c>
      <c r="I738" s="165"/>
      <c r="J738" s="104">
        <v>128</v>
      </c>
      <c r="K738" s="144"/>
      <c r="L738" s="145"/>
      <c r="M738" s="229"/>
    </row>
    <row r="739" spans="1:13" ht="15.75" customHeight="1" x14ac:dyDescent="0.25">
      <c r="A739" s="78">
        <v>39693</v>
      </c>
      <c r="B739" s="61" t="s">
        <v>62</v>
      </c>
      <c r="C739" s="62" t="s">
        <v>68</v>
      </c>
      <c r="D739" s="61" t="s">
        <v>69</v>
      </c>
      <c r="E739" s="77" t="s">
        <v>70</v>
      </c>
      <c r="F739" s="104">
        <v>12</v>
      </c>
      <c r="G739" s="164"/>
      <c r="H739" s="103">
        <v>4.12</v>
      </c>
      <c r="I739" s="165"/>
      <c r="J739" s="104">
        <v>107.3</v>
      </c>
      <c r="K739" s="144"/>
      <c r="L739" s="145"/>
      <c r="M739" s="228"/>
    </row>
    <row r="740" spans="1:13" ht="15.75" customHeight="1" x14ac:dyDescent="0.25">
      <c r="A740" s="81">
        <v>39850</v>
      </c>
      <c r="B740" s="58" t="s">
        <v>62</v>
      </c>
      <c r="C740" s="59" t="s">
        <v>68</v>
      </c>
      <c r="D740" s="58" t="s">
        <v>69</v>
      </c>
      <c r="E740" s="82" t="s">
        <v>70</v>
      </c>
      <c r="F740" s="104">
        <v>28</v>
      </c>
      <c r="G740" s="134">
        <f>GEOMEAN(F740:F741)</f>
        <v>24.248711305964282</v>
      </c>
      <c r="H740" s="103">
        <v>22.241854800000013</v>
      </c>
      <c r="I740" s="136">
        <f>GEOMEAN(H740:H741)</f>
        <v>18.493644512882994</v>
      </c>
      <c r="J740" s="104">
        <v>100.05</v>
      </c>
      <c r="K740" s="138">
        <f>GEOMEAN(J740:J741)</f>
        <v>98.360739118817108</v>
      </c>
      <c r="L740" s="145" t="s">
        <v>29</v>
      </c>
      <c r="M740" s="173" t="s">
        <v>30</v>
      </c>
    </row>
    <row r="741" spans="1:13" ht="15.75" customHeight="1" x14ac:dyDescent="0.25">
      <c r="A741" s="75">
        <v>40101</v>
      </c>
      <c r="B741" s="61" t="s">
        <v>62</v>
      </c>
      <c r="C741" s="62" t="s">
        <v>68</v>
      </c>
      <c r="D741" s="61" t="s">
        <v>69</v>
      </c>
      <c r="E741" s="77" t="s">
        <v>70</v>
      </c>
      <c r="F741" s="104">
        <v>21</v>
      </c>
      <c r="G741" s="157"/>
      <c r="H741" s="103">
        <v>15.3770848</v>
      </c>
      <c r="I741" s="160"/>
      <c r="J741" s="104">
        <v>96.7</v>
      </c>
      <c r="K741" s="161"/>
      <c r="L741" s="145"/>
      <c r="M741" s="163"/>
    </row>
    <row r="742" spans="1:13" ht="15.75" customHeight="1" x14ac:dyDescent="0.25">
      <c r="A742" s="78">
        <v>40263</v>
      </c>
      <c r="B742" s="58" t="s">
        <v>62</v>
      </c>
      <c r="C742" s="59" t="s">
        <v>68</v>
      </c>
      <c r="D742" s="58" t="s">
        <v>69</v>
      </c>
      <c r="E742" s="82" t="s">
        <v>70</v>
      </c>
      <c r="F742" s="104">
        <v>34</v>
      </c>
      <c r="G742" s="134">
        <f>GEOMEAN(F742:F745)</f>
        <v>27.475853263910359</v>
      </c>
      <c r="H742" s="103">
        <v>8.24</v>
      </c>
      <c r="I742" s="136">
        <f>GEOMEAN(H742:H745)</f>
        <v>12.447865567950322</v>
      </c>
      <c r="J742" s="104">
        <v>121.5</v>
      </c>
      <c r="K742" s="138">
        <f>GEOMEAN(J742:J745)</f>
        <v>106.16246078695448</v>
      </c>
      <c r="L742" s="140" t="s">
        <v>29</v>
      </c>
      <c r="M742" s="153" t="s">
        <v>31</v>
      </c>
    </row>
    <row r="743" spans="1:13" ht="15.75" customHeight="1" x14ac:dyDescent="0.25">
      <c r="A743" s="78">
        <v>40343</v>
      </c>
      <c r="B743" s="55" t="s">
        <v>62</v>
      </c>
      <c r="C743" s="56" t="s">
        <v>68</v>
      </c>
      <c r="D743" s="55" t="s">
        <v>69</v>
      </c>
      <c r="E743" s="83" t="s">
        <v>70</v>
      </c>
      <c r="F743" s="104">
        <v>29</v>
      </c>
      <c r="G743" s="135"/>
      <c r="H743" s="103">
        <v>14.75</v>
      </c>
      <c r="I743" s="137"/>
      <c r="J743" s="104">
        <v>112.4</v>
      </c>
      <c r="K743" s="139"/>
      <c r="L743" s="141"/>
      <c r="M743" s="154"/>
    </row>
    <row r="744" spans="1:13" ht="15.75" customHeight="1" x14ac:dyDescent="0.25">
      <c r="A744" s="78">
        <v>40438</v>
      </c>
      <c r="B744" s="55" t="s">
        <v>62</v>
      </c>
      <c r="C744" s="56" t="s">
        <v>68</v>
      </c>
      <c r="D744" s="55" t="s">
        <v>69</v>
      </c>
      <c r="E744" s="83" t="s">
        <v>70</v>
      </c>
      <c r="F744" s="104">
        <v>17</v>
      </c>
      <c r="G744" s="135"/>
      <c r="H744" s="103">
        <v>7.36</v>
      </c>
      <c r="I744" s="137"/>
      <c r="J744" s="104">
        <v>106.3</v>
      </c>
      <c r="K744" s="139"/>
      <c r="L744" s="141"/>
      <c r="M744" s="154"/>
    </row>
    <row r="745" spans="1:13" ht="15.75" customHeight="1" x14ac:dyDescent="0.25">
      <c r="A745" s="78">
        <v>40505</v>
      </c>
      <c r="B745" s="61" t="s">
        <v>62</v>
      </c>
      <c r="C745" s="62" t="s">
        <v>68</v>
      </c>
      <c r="D745" s="61" t="s">
        <v>69</v>
      </c>
      <c r="E745" s="77" t="s">
        <v>70</v>
      </c>
      <c r="F745" s="104">
        <v>34</v>
      </c>
      <c r="G745" s="157"/>
      <c r="H745" s="103">
        <v>26.84</v>
      </c>
      <c r="I745" s="160"/>
      <c r="J745" s="65">
        <v>87.5</v>
      </c>
      <c r="K745" s="161"/>
      <c r="L745" s="158"/>
      <c r="M745" s="163"/>
    </row>
    <row r="746" spans="1:13" ht="15.75" customHeight="1" x14ac:dyDescent="0.25">
      <c r="A746" s="81">
        <v>40581</v>
      </c>
      <c r="B746" s="58" t="s">
        <v>62</v>
      </c>
      <c r="C746" s="59" t="s">
        <v>68</v>
      </c>
      <c r="D746" s="58" t="s">
        <v>69</v>
      </c>
      <c r="E746" s="82" t="s">
        <v>70</v>
      </c>
      <c r="F746" s="104">
        <v>37</v>
      </c>
      <c r="G746" s="134">
        <f>GEOMEAN(F746:F749)</f>
        <v>28.227976804580944</v>
      </c>
      <c r="H746" s="103">
        <v>11.94</v>
      </c>
      <c r="I746" s="136">
        <f>GEOMEAN(H746:H749)</f>
        <v>14.989204060333405</v>
      </c>
      <c r="J746" s="104">
        <v>123.8</v>
      </c>
      <c r="K746" s="138">
        <f>GEOMEAN(J746:J749)</f>
        <v>131.78650118778953</v>
      </c>
      <c r="L746" s="140" t="s">
        <v>29</v>
      </c>
      <c r="M746" s="153" t="s">
        <v>31</v>
      </c>
    </row>
    <row r="747" spans="1:13" ht="15.75" customHeight="1" x14ac:dyDescent="0.25">
      <c r="A747" s="78">
        <v>40646</v>
      </c>
      <c r="B747" s="55" t="s">
        <v>62</v>
      </c>
      <c r="C747" s="56" t="s">
        <v>68</v>
      </c>
      <c r="D747" s="55" t="s">
        <v>69</v>
      </c>
      <c r="E747" s="83" t="s">
        <v>70</v>
      </c>
      <c r="F747" s="104">
        <v>44</v>
      </c>
      <c r="G747" s="135"/>
      <c r="H747" s="103">
        <v>89.54</v>
      </c>
      <c r="I747" s="137"/>
      <c r="J747" s="104">
        <v>135.1</v>
      </c>
      <c r="K747" s="139"/>
      <c r="L747" s="141"/>
      <c r="M747" s="154"/>
    </row>
    <row r="748" spans="1:13" ht="15.75" customHeight="1" x14ac:dyDescent="0.25">
      <c r="A748" s="78">
        <v>40781</v>
      </c>
      <c r="B748" s="55" t="s">
        <v>62</v>
      </c>
      <c r="C748" s="56" t="s">
        <v>68</v>
      </c>
      <c r="D748" s="55" t="s">
        <v>69</v>
      </c>
      <c r="E748" s="83" t="s">
        <v>70</v>
      </c>
      <c r="F748" s="104">
        <v>13</v>
      </c>
      <c r="G748" s="135"/>
      <c r="H748" s="103">
        <v>2.94</v>
      </c>
      <c r="I748" s="137"/>
      <c r="J748" s="104">
        <v>164.7</v>
      </c>
      <c r="K748" s="139"/>
      <c r="L748" s="141"/>
      <c r="M748" s="154"/>
    </row>
    <row r="749" spans="1:13" ht="15.75" customHeight="1" x14ac:dyDescent="0.25">
      <c r="A749" s="75">
        <v>40865</v>
      </c>
      <c r="B749" s="61" t="s">
        <v>62</v>
      </c>
      <c r="C749" s="62" t="s">
        <v>68</v>
      </c>
      <c r="D749" s="61" t="s">
        <v>69</v>
      </c>
      <c r="E749" s="77" t="s">
        <v>70</v>
      </c>
      <c r="F749" s="104">
        <v>30</v>
      </c>
      <c r="G749" s="157"/>
      <c r="H749" s="103">
        <v>16.059999999999999</v>
      </c>
      <c r="I749" s="160"/>
      <c r="J749" s="104">
        <v>109.5</v>
      </c>
      <c r="K749" s="161"/>
      <c r="L749" s="158"/>
      <c r="M749" s="163"/>
    </row>
    <row r="750" spans="1:13" ht="15.75" customHeight="1" x14ac:dyDescent="0.25">
      <c r="A750" s="78">
        <v>40956</v>
      </c>
      <c r="B750" s="55" t="s">
        <v>62</v>
      </c>
      <c r="C750" s="56" t="s">
        <v>68</v>
      </c>
      <c r="D750" s="55" t="s">
        <v>69</v>
      </c>
      <c r="E750" s="83" t="s">
        <v>70</v>
      </c>
      <c r="F750" s="104">
        <v>46</v>
      </c>
      <c r="G750" s="134">
        <f>GEOMEAN(F750:F753)</f>
        <v>28.242991998353865</v>
      </c>
      <c r="H750" s="103">
        <v>23.89</v>
      </c>
      <c r="I750" s="136">
        <f>GEOMEAN(H750:H753)</f>
        <v>17.294771744087338</v>
      </c>
      <c r="J750" s="104">
        <v>81.400000000000006</v>
      </c>
      <c r="K750" s="138">
        <f>GEOMEAN(J750:J753)</f>
        <v>97.080860991380007</v>
      </c>
      <c r="L750" s="140" t="s">
        <v>29</v>
      </c>
      <c r="M750" s="153" t="s">
        <v>31</v>
      </c>
    </row>
    <row r="751" spans="1:13" ht="15.75" customHeight="1" x14ac:dyDescent="0.25">
      <c r="A751" s="78">
        <v>41032</v>
      </c>
      <c r="B751" s="55" t="s">
        <v>62</v>
      </c>
      <c r="C751" s="56" t="s">
        <v>68</v>
      </c>
      <c r="D751" s="55" t="s">
        <v>69</v>
      </c>
      <c r="E751" s="83" t="s">
        <v>70</v>
      </c>
      <c r="F751" s="104">
        <v>26</v>
      </c>
      <c r="G751" s="135"/>
      <c r="H751" s="103">
        <v>17.260000000000002</v>
      </c>
      <c r="I751" s="137"/>
      <c r="J751" s="104">
        <v>118.5</v>
      </c>
      <c r="K751" s="139"/>
      <c r="L751" s="141"/>
      <c r="M751" s="154"/>
    </row>
    <row r="752" spans="1:13" ht="15.75" customHeight="1" x14ac:dyDescent="0.25">
      <c r="A752" s="78">
        <v>41095</v>
      </c>
      <c r="B752" s="55" t="s">
        <v>62</v>
      </c>
      <c r="C752" s="56" t="s">
        <v>68</v>
      </c>
      <c r="D752" s="55" t="s">
        <v>69</v>
      </c>
      <c r="E752" s="83" t="s">
        <v>70</v>
      </c>
      <c r="F752" s="104">
        <v>19</v>
      </c>
      <c r="G752" s="135"/>
      <c r="H752" s="103">
        <v>11.09</v>
      </c>
      <c r="I752" s="137"/>
      <c r="J752" s="104">
        <v>103.7</v>
      </c>
      <c r="K752" s="139"/>
      <c r="L752" s="141"/>
      <c r="M752" s="154"/>
    </row>
    <row r="753" spans="1:13" ht="15.75" customHeight="1" x14ac:dyDescent="0.25">
      <c r="A753" s="78">
        <v>41213</v>
      </c>
      <c r="B753" s="55" t="s">
        <v>62</v>
      </c>
      <c r="C753" s="56" t="s">
        <v>68</v>
      </c>
      <c r="D753" s="55" t="s">
        <v>69</v>
      </c>
      <c r="E753" s="83" t="s">
        <v>70</v>
      </c>
      <c r="F753" s="104">
        <v>28</v>
      </c>
      <c r="G753" s="135"/>
      <c r="H753" s="103">
        <v>19.564594500000013</v>
      </c>
      <c r="I753" s="137"/>
      <c r="J753" s="104">
        <v>88.8</v>
      </c>
      <c r="K753" s="139"/>
      <c r="L753" s="141"/>
      <c r="M753" s="154"/>
    </row>
    <row r="754" spans="1:13" ht="15.75" customHeight="1" x14ac:dyDescent="0.25">
      <c r="A754" s="81">
        <v>41423</v>
      </c>
      <c r="B754" s="58" t="s">
        <v>62</v>
      </c>
      <c r="C754" s="59" t="s">
        <v>68</v>
      </c>
      <c r="D754" s="58" t="s">
        <v>69</v>
      </c>
      <c r="E754" s="82" t="s">
        <v>70</v>
      </c>
      <c r="F754" s="104">
        <v>5</v>
      </c>
      <c r="G754" s="134">
        <f>GEOMEAN(F754:F755)</f>
        <v>5</v>
      </c>
      <c r="H754" s="103">
        <v>11.354525716285718</v>
      </c>
      <c r="I754" s="134">
        <f>GEOMEAN(H754:H755)</f>
        <v>3.867642263911073</v>
      </c>
      <c r="J754" s="104">
        <v>133.69999999999999</v>
      </c>
      <c r="K754" s="155">
        <f>GEOMEAN(J754:J755)</f>
        <v>119.49543924351255</v>
      </c>
      <c r="L754" s="140" t="s">
        <v>28</v>
      </c>
      <c r="M754" s="149" t="s">
        <v>32</v>
      </c>
    </row>
    <row r="755" spans="1:13" ht="15.75" customHeight="1" x14ac:dyDescent="0.25">
      <c r="A755" s="75">
        <v>41513</v>
      </c>
      <c r="B755" s="61" t="s">
        <v>62</v>
      </c>
      <c r="C755" s="62" t="s">
        <v>68</v>
      </c>
      <c r="D755" s="61" t="s">
        <v>69</v>
      </c>
      <c r="E755" s="77" t="s">
        <v>70</v>
      </c>
      <c r="F755" s="104">
        <v>5</v>
      </c>
      <c r="G755" s="157"/>
      <c r="H755" s="103">
        <v>1.3174180107000044</v>
      </c>
      <c r="I755" s="157"/>
      <c r="J755" s="104">
        <v>106.8</v>
      </c>
      <c r="K755" s="206"/>
      <c r="L755" s="158"/>
      <c r="M755" s="190"/>
    </row>
    <row r="756" spans="1:13" ht="15.75" customHeight="1" x14ac:dyDescent="0.25">
      <c r="A756" s="81">
        <v>41738</v>
      </c>
      <c r="B756" s="55" t="s">
        <v>62</v>
      </c>
      <c r="C756" s="56" t="s">
        <v>68</v>
      </c>
      <c r="D756" s="55" t="s">
        <v>69</v>
      </c>
      <c r="E756" s="83" t="s">
        <v>70</v>
      </c>
      <c r="F756" s="104">
        <v>14</v>
      </c>
      <c r="G756" s="135">
        <f>GEOMEAN(F756:F759)</f>
        <v>11.152508898265401</v>
      </c>
      <c r="H756" s="103">
        <v>31.638214680600001</v>
      </c>
      <c r="I756" s="137">
        <f>GEOMEAN(H756:H759)</f>
        <v>18.345241564519355</v>
      </c>
      <c r="J756" s="104">
        <v>86.4</v>
      </c>
      <c r="K756" s="139">
        <f>GEOMEAN(J756:J759)</f>
        <v>100.9724307770513</v>
      </c>
      <c r="L756" s="141" t="s">
        <v>29</v>
      </c>
      <c r="M756" s="174" t="s">
        <v>30</v>
      </c>
    </row>
    <row r="757" spans="1:13" ht="15.75" customHeight="1" x14ac:dyDescent="0.25">
      <c r="A757" s="78">
        <v>41807</v>
      </c>
      <c r="B757" s="55" t="s">
        <v>62</v>
      </c>
      <c r="C757" s="56" t="s">
        <v>68</v>
      </c>
      <c r="D757" s="55" t="s">
        <v>69</v>
      </c>
      <c r="E757" s="83" t="s">
        <v>70</v>
      </c>
      <c r="F757" s="104">
        <v>13</v>
      </c>
      <c r="G757" s="135"/>
      <c r="H757" s="103">
        <v>42.487709074800016</v>
      </c>
      <c r="I757" s="137"/>
      <c r="J757" s="104">
        <v>123.4</v>
      </c>
      <c r="K757" s="139"/>
      <c r="L757" s="141"/>
      <c r="M757" s="174"/>
    </row>
    <row r="758" spans="1:13" ht="15.75" customHeight="1" x14ac:dyDescent="0.25">
      <c r="A758" s="78">
        <v>41908</v>
      </c>
      <c r="B758" s="55" t="s">
        <v>62</v>
      </c>
      <c r="C758" s="56" t="s">
        <v>68</v>
      </c>
      <c r="D758" s="55" t="s">
        <v>69</v>
      </c>
      <c r="E758" s="83" t="s">
        <v>70</v>
      </c>
      <c r="F758" s="104">
        <v>5</v>
      </c>
      <c r="G758" s="135"/>
      <c r="H758" s="103">
        <v>5.7147150819000032</v>
      </c>
      <c r="I758" s="137"/>
      <c r="J758" s="104">
        <v>114.7</v>
      </c>
      <c r="K758" s="139"/>
      <c r="L758" s="141"/>
      <c r="M758" s="174"/>
    </row>
    <row r="759" spans="1:13" ht="15.75" customHeight="1" x14ac:dyDescent="0.25">
      <c r="A759" s="78">
        <v>41976</v>
      </c>
      <c r="B759" s="55" t="s">
        <v>62</v>
      </c>
      <c r="C759" s="56" t="s">
        <v>68</v>
      </c>
      <c r="D759" s="55" t="s">
        <v>69</v>
      </c>
      <c r="E759" s="83" t="s">
        <v>70</v>
      </c>
      <c r="F759" s="104">
        <v>17</v>
      </c>
      <c r="G759" s="135"/>
      <c r="H759" s="103">
        <v>14.744290301400005</v>
      </c>
      <c r="I759" s="137"/>
      <c r="J759" s="104">
        <v>85</v>
      </c>
      <c r="K759" s="139"/>
      <c r="L759" s="141"/>
      <c r="M759" s="174"/>
    </row>
    <row r="760" spans="1:13" ht="15.75" customHeight="1" x14ac:dyDescent="0.25">
      <c r="A760" s="81">
        <v>42066</v>
      </c>
      <c r="B760" s="58" t="s">
        <v>62</v>
      </c>
      <c r="C760" s="59" t="s">
        <v>68</v>
      </c>
      <c r="D760" s="58" t="s">
        <v>69</v>
      </c>
      <c r="E760" s="82" t="s">
        <v>70</v>
      </c>
      <c r="F760" s="104">
        <v>5</v>
      </c>
      <c r="G760" s="134">
        <f>GEOMEAN(F760:F763)</f>
        <v>11.633267933976228</v>
      </c>
      <c r="H760" s="103">
        <v>8.3612898600000047</v>
      </c>
      <c r="I760" s="136">
        <f>GEOMEAN(H760:H763)</f>
        <v>7.4155028199502455</v>
      </c>
      <c r="J760" s="104">
        <v>117.9</v>
      </c>
      <c r="K760" s="138">
        <f>GEOMEAN(J760:J763)</f>
        <v>109.85570595453719</v>
      </c>
      <c r="L760" s="140" t="s">
        <v>28</v>
      </c>
      <c r="M760" s="149" t="s">
        <v>32</v>
      </c>
    </row>
    <row r="761" spans="1:13" ht="15.75" customHeight="1" x14ac:dyDescent="0.25">
      <c r="A761" s="78">
        <v>42171</v>
      </c>
      <c r="B761" s="55" t="s">
        <v>62</v>
      </c>
      <c r="C761" s="56" t="s">
        <v>68</v>
      </c>
      <c r="D761" s="55" t="s">
        <v>69</v>
      </c>
      <c r="E761" s="83" t="s">
        <v>70</v>
      </c>
      <c r="F761" s="104">
        <v>18</v>
      </c>
      <c r="G761" s="135"/>
      <c r="H761" s="103">
        <v>7.8041595789473774</v>
      </c>
      <c r="I761" s="137"/>
      <c r="J761" s="104">
        <v>129.4</v>
      </c>
      <c r="K761" s="139"/>
      <c r="L761" s="141"/>
      <c r="M761" s="150"/>
    </row>
    <row r="762" spans="1:13" ht="15.75" customHeight="1" x14ac:dyDescent="0.25">
      <c r="A762" s="78">
        <v>42250</v>
      </c>
      <c r="B762" s="55" t="s">
        <v>62</v>
      </c>
      <c r="C762" s="56" t="s">
        <v>68</v>
      </c>
      <c r="D762" s="55" t="s">
        <v>69</v>
      </c>
      <c r="E762" s="83" t="s">
        <v>70</v>
      </c>
      <c r="F762" s="104">
        <v>11</v>
      </c>
      <c r="G762" s="135"/>
      <c r="H762" s="103">
        <v>2.0161829489999983</v>
      </c>
      <c r="I762" s="137"/>
      <c r="J762" s="104" t="s">
        <v>9</v>
      </c>
      <c r="K762" s="139"/>
      <c r="L762" s="141"/>
      <c r="M762" s="150"/>
    </row>
    <row r="763" spans="1:13" ht="15.75" customHeight="1" x14ac:dyDescent="0.25">
      <c r="A763" s="75">
        <v>42317</v>
      </c>
      <c r="B763" s="61" t="s">
        <v>62</v>
      </c>
      <c r="C763" s="62" t="s">
        <v>68</v>
      </c>
      <c r="D763" s="61" t="s">
        <v>69</v>
      </c>
      <c r="E763" s="77" t="s">
        <v>70</v>
      </c>
      <c r="F763" s="104">
        <v>18.5</v>
      </c>
      <c r="G763" s="157"/>
      <c r="H763" s="103">
        <v>22.984394088333339</v>
      </c>
      <c r="I763" s="160"/>
      <c r="J763" s="104">
        <v>86.9</v>
      </c>
      <c r="K763" s="161"/>
      <c r="L763" s="158"/>
      <c r="M763" s="190"/>
    </row>
    <row r="764" spans="1:13" ht="15.75" customHeight="1" x14ac:dyDescent="0.25">
      <c r="A764" s="78">
        <v>42418</v>
      </c>
      <c r="B764" s="55" t="s">
        <v>62</v>
      </c>
      <c r="C764" s="56" t="s">
        <v>68</v>
      </c>
      <c r="D764" s="55" t="s">
        <v>69</v>
      </c>
      <c r="E764" s="83" t="s">
        <v>70</v>
      </c>
      <c r="F764" s="104">
        <v>31</v>
      </c>
      <c r="G764" s="135">
        <f>GEOMEAN(F764:F767)</f>
        <v>16.994909173098304</v>
      </c>
      <c r="H764" s="103">
        <v>23.889399600000001</v>
      </c>
      <c r="I764" s="137">
        <f>GEOMEAN(H764:H767)</f>
        <v>12.985788841205764</v>
      </c>
      <c r="J764" s="104">
        <v>104.4</v>
      </c>
      <c r="K764" s="139">
        <f>GEOMEAN(J764:J767)</f>
        <v>101.87231791400134</v>
      </c>
      <c r="L764" s="141" t="s">
        <v>29</v>
      </c>
      <c r="M764" s="174" t="s">
        <v>30</v>
      </c>
    </row>
    <row r="765" spans="1:13" ht="15.75" customHeight="1" x14ac:dyDescent="0.25">
      <c r="A765" s="78">
        <v>42508</v>
      </c>
      <c r="B765" s="55" t="s">
        <v>62</v>
      </c>
      <c r="C765" s="56" t="s">
        <v>68</v>
      </c>
      <c r="D765" s="55" t="s">
        <v>69</v>
      </c>
      <c r="E765" s="83" t="s">
        <v>70</v>
      </c>
      <c r="F765" s="104">
        <v>9</v>
      </c>
      <c r="G765" s="135"/>
      <c r="H765" s="103">
        <v>16.258665789473689</v>
      </c>
      <c r="I765" s="137"/>
      <c r="J765" s="104">
        <v>127.6</v>
      </c>
      <c r="K765" s="139"/>
      <c r="L765" s="141"/>
      <c r="M765" s="174"/>
    </row>
    <row r="766" spans="1:13" ht="15.75" customHeight="1" x14ac:dyDescent="0.25">
      <c r="A766" s="78">
        <v>42614</v>
      </c>
      <c r="B766" s="55" t="s">
        <v>62</v>
      </c>
      <c r="C766" s="56" t="s">
        <v>68</v>
      </c>
      <c r="D766" s="55" t="s">
        <v>69</v>
      </c>
      <c r="E766" s="83" t="s">
        <v>70</v>
      </c>
      <c r="F766" s="104">
        <v>13</v>
      </c>
      <c r="G766" s="135"/>
      <c r="H766" s="103">
        <v>4.2904812500000018</v>
      </c>
      <c r="I766" s="137"/>
      <c r="J766" s="104">
        <v>102.6</v>
      </c>
      <c r="K766" s="139"/>
      <c r="L766" s="141"/>
      <c r="M766" s="174"/>
    </row>
    <row r="767" spans="1:13" ht="15.75" customHeight="1" x14ac:dyDescent="0.25">
      <c r="A767" s="78">
        <v>42682</v>
      </c>
      <c r="B767" s="61" t="s">
        <v>62</v>
      </c>
      <c r="C767" s="62" t="s">
        <v>68</v>
      </c>
      <c r="D767" s="61" t="s">
        <v>69</v>
      </c>
      <c r="E767" s="77" t="s">
        <v>70</v>
      </c>
      <c r="F767" s="104">
        <v>23</v>
      </c>
      <c r="G767" s="135"/>
      <c r="H767" s="103">
        <v>17.063856857142859</v>
      </c>
      <c r="I767" s="137"/>
      <c r="J767" s="104">
        <v>78.8</v>
      </c>
      <c r="K767" s="139"/>
      <c r="L767" s="158"/>
      <c r="M767" s="189"/>
    </row>
    <row r="768" spans="1:13" ht="15.75" customHeight="1" x14ac:dyDescent="0.25">
      <c r="A768" s="81">
        <v>42766</v>
      </c>
      <c r="B768" s="55" t="s">
        <v>62</v>
      </c>
      <c r="C768" s="56" t="s">
        <v>68</v>
      </c>
      <c r="D768" s="55" t="s">
        <v>69</v>
      </c>
      <c r="E768" s="83" t="s">
        <v>70</v>
      </c>
      <c r="F768" s="104">
        <v>68</v>
      </c>
      <c r="G768" s="134">
        <f>GEOMEAN(F768:F771)</f>
        <v>35.516584330390195</v>
      </c>
      <c r="H768" s="103">
        <v>32.950895999999986</v>
      </c>
      <c r="I768" s="136">
        <f>GEOMEAN(H768:H771)</f>
        <v>12.468152214183608</v>
      </c>
      <c r="J768" s="104">
        <v>94.6</v>
      </c>
      <c r="K768" s="138">
        <f>GEOMEAN(J768:J771)</f>
        <v>104.99781215578591</v>
      </c>
      <c r="L768" s="140" t="s">
        <v>29</v>
      </c>
      <c r="M768" s="153" t="s">
        <v>31</v>
      </c>
    </row>
    <row r="769" spans="1:13" ht="15.75" customHeight="1" x14ac:dyDescent="0.25">
      <c r="A769" s="78">
        <v>42844</v>
      </c>
      <c r="B769" s="55" t="s">
        <v>62</v>
      </c>
      <c r="C769" s="56" t="s">
        <v>68</v>
      </c>
      <c r="D769" s="55" t="s">
        <v>69</v>
      </c>
      <c r="E769" s="83" t="s">
        <v>70</v>
      </c>
      <c r="F769" s="104">
        <v>36</v>
      </c>
      <c r="G769" s="135"/>
      <c r="H769" s="103">
        <v>31.786869782608701</v>
      </c>
      <c r="I769" s="137"/>
      <c r="J769" s="104">
        <v>103.2</v>
      </c>
      <c r="K769" s="139"/>
      <c r="L769" s="141"/>
      <c r="M769" s="154"/>
    </row>
    <row r="770" spans="1:13" ht="15.75" customHeight="1" x14ac:dyDescent="0.25">
      <c r="A770" s="78">
        <v>42934</v>
      </c>
      <c r="B770" s="55" t="s">
        <v>62</v>
      </c>
      <c r="C770" s="56" t="s">
        <v>68</v>
      </c>
      <c r="D770" s="55" t="s">
        <v>69</v>
      </c>
      <c r="E770" s="83" t="s">
        <v>70</v>
      </c>
      <c r="F770" s="104">
        <v>13</v>
      </c>
      <c r="G770" s="135"/>
      <c r="H770" s="103">
        <v>3.2950896000000003</v>
      </c>
      <c r="I770" s="137"/>
      <c r="J770" s="104">
        <v>139.1</v>
      </c>
      <c r="K770" s="139"/>
      <c r="L770" s="141"/>
      <c r="M770" s="154"/>
    </row>
    <row r="771" spans="1:13" ht="15.75" customHeight="1" x14ac:dyDescent="0.25">
      <c r="A771" s="78">
        <v>43025</v>
      </c>
      <c r="B771" s="55" t="s">
        <v>62</v>
      </c>
      <c r="C771" s="56" t="s">
        <v>68</v>
      </c>
      <c r="D771" s="55" t="s">
        <v>69</v>
      </c>
      <c r="E771" s="83" t="s">
        <v>70</v>
      </c>
      <c r="F771" s="104">
        <v>50</v>
      </c>
      <c r="G771" s="135"/>
      <c r="H771" s="103">
        <v>7.0020654000000011</v>
      </c>
      <c r="I771" s="137"/>
      <c r="J771" s="104">
        <v>89.5</v>
      </c>
      <c r="K771" s="139"/>
      <c r="L771" s="141"/>
      <c r="M771" s="154"/>
    </row>
    <row r="772" spans="1:13" ht="15.75" customHeight="1" x14ac:dyDescent="0.25">
      <c r="A772" s="81">
        <v>43171</v>
      </c>
      <c r="B772" s="58" t="s">
        <v>62</v>
      </c>
      <c r="C772" s="59" t="s">
        <v>68</v>
      </c>
      <c r="D772" s="58" t="s">
        <v>69</v>
      </c>
      <c r="E772" s="82" t="s">
        <v>70</v>
      </c>
      <c r="F772" s="104">
        <v>26</v>
      </c>
      <c r="G772" s="134">
        <f>GEOMEAN(F772:F775)</f>
        <v>23.141009106863088</v>
      </c>
      <c r="H772" s="103">
        <v>26.4</v>
      </c>
      <c r="I772" s="136">
        <f>GEOMEAN(H772:H775)</f>
        <v>20.242360820443867</v>
      </c>
      <c r="J772" s="104">
        <v>101.85</v>
      </c>
      <c r="K772" s="138">
        <f>GEOMEAN(J772:J775)</f>
        <v>111.11830069906307</v>
      </c>
      <c r="L772" s="140" t="s">
        <v>29</v>
      </c>
      <c r="M772" s="153" t="s">
        <v>31</v>
      </c>
    </row>
    <row r="773" spans="1:13" ht="15.75" customHeight="1" x14ac:dyDescent="0.25">
      <c r="A773" s="78">
        <v>43229</v>
      </c>
      <c r="B773" s="55" t="s">
        <v>62</v>
      </c>
      <c r="C773" s="56" t="s">
        <v>68</v>
      </c>
      <c r="D773" s="55" t="s">
        <v>69</v>
      </c>
      <c r="E773" s="83" t="s">
        <v>70</v>
      </c>
      <c r="F773" s="104">
        <v>21.5</v>
      </c>
      <c r="G773" s="135"/>
      <c r="H773" s="103">
        <v>24.11</v>
      </c>
      <c r="I773" s="137"/>
      <c r="J773" s="104">
        <v>150.4</v>
      </c>
      <c r="K773" s="139"/>
      <c r="L773" s="141"/>
      <c r="M773" s="154"/>
    </row>
    <row r="774" spans="1:13" ht="15.75" customHeight="1" x14ac:dyDescent="0.25">
      <c r="A774" s="78">
        <v>43299</v>
      </c>
      <c r="B774" s="55" t="s">
        <v>62</v>
      </c>
      <c r="C774" s="56" t="s">
        <v>68</v>
      </c>
      <c r="D774" s="55" t="s">
        <v>69</v>
      </c>
      <c r="E774" s="83" t="s">
        <v>70</v>
      </c>
      <c r="F774" s="104">
        <v>19</v>
      </c>
      <c r="G774" s="135"/>
      <c r="H774" s="103">
        <v>7.9</v>
      </c>
      <c r="I774" s="137"/>
      <c r="J774" s="104">
        <v>114.2</v>
      </c>
      <c r="K774" s="139"/>
      <c r="L774" s="141"/>
      <c r="M774" s="154"/>
    </row>
    <row r="775" spans="1:13" ht="15.75" customHeight="1" x14ac:dyDescent="0.25">
      <c r="A775" s="78">
        <v>43416</v>
      </c>
      <c r="B775" s="61" t="s">
        <v>62</v>
      </c>
      <c r="C775" s="62" t="s">
        <v>68</v>
      </c>
      <c r="D775" s="61" t="s">
        <v>69</v>
      </c>
      <c r="E775" s="77" t="s">
        <v>70</v>
      </c>
      <c r="F775" s="104">
        <v>27</v>
      </c>
      <c r="G775" s="157"/>
      <c r="H775" s="103">
        <v>33.39</v>
      </c>
      <c r="I775" s="160"/>
      <c r="J775" s="104">
        <v>87.15</v>
      </c>
      <c r="K775" s="161"/>
      <c r="L775" s="158"/>
      <c r="M775" s="154"/>
    </row>
    <row r="776" spans="1:13" ht="15.75" customHeight="1" x14ac:dyDescent="0.25">
      <c r="A776" s="81">
        <v>43509</v>
      </c>
      <c r="B776" s="58" t="s">
        <v>62</v>
      </c>
      <c r="C776" s="59" t="s">
        <v>68</v>
      </c>
      <c r="D776" s="58" t="s">
        <v>69</v>
      </c>
      <c r="E776" s="82" t="s">
        <v>70</v>
      </c>
      <c r="F776" s="104">
        <v>49</v>
      </c>
      <c r="G776" s="134">
        <f>GEOMEAN(F776:F779)</f>
        <v>18.824133254894907</v>
      </c>
      <c r="H776" s="103">
        <v>57.23</v>
      </c>
      <c r="I776" s="136">
        <f>GEOMEAN(H776:H779)</f>
        <v>20.768801961459239</v>
      </c>
      <c r="J776" s="104">
        <v>100.3</v>
      </c>
      <c r="K776" s="138">
        <f>GEOMEAN(J776:J779)</f>
        <v>102.37985835170159</v>
      </c>
      <c r="L776" s="140" t="s">
        <v>29</v>
      </c>
      <c r="M776" s="153" t="s">
        <v>31</v>
      </c>
    </row>
    <row r="777" spans="1:13" ht="15.75" customHeight="1" x14ac:dyDescent="0.25">
      <c r="A777" s="78">
        <v>43600</v>
      </c>
      <c r="B777" s="55" t="s">
        <v>62</v>
      </c>
      <c r="C777" s="56" t="s">
        <v>68</v>
      </c>
      <c r="D777" s="55" t="s">
        <v>69</v>
      </c>
      <c r="E777" s="83" t="s">
        <v>70</v>
      </c>
      <c r="F777" s="104">
        <v>25</v>
      </c>
      <c r="G777" s="135"/>
      <c r="H777" s="103">
        <v>33.5</v>
      </c>
      <c r="I777" s="137"/>
      <c r="J777" s="104">
        <v>114.19</v>
      </c>
      <c r="K777" s="139"/>
      <c r="L777" s="141"/>
      <c r="M777" s="154"/>
    </row>
    <row r="778" spans="1:13" ht="15.75" customHeight="1" x14ac:dyDescent="0.25">
      <c r="A778" s="78">
        <v>43656</v>
      </c>
      <c r="B778" s="55" t="s">
        <v>62</v>
      </c>
      <c r="C778" s="56" t="s">
        <v>68</v>
      </c>
      <c r="D778" s="55" t="s">
        <v>69</v>
      </c>
      <c r="E778" s="83" t="s">
        <v>70</v>
      </c>
      <c r="F778" s="104">
        <v>20.5</v>
      </c>
      <c r="G778" s="135"/>
      <c r="H778" s="103">
        <v>12.76</v>
      </c>
      <c r="I778" s="137"/>
      <c r="J778" s="104">
        <v>111.8</v>
      </c>
      <c r="K778" s="139"/>
      <c r="L778" s="141"/>
      <c r="M778" s="154"/>
    </row>
    <row r="779" spans="1:13" ht="15.75" customHeight="1" x14ac:dyDescent="0.25">
      <c r="A779" s="78">
        <v>43782</v>
      </c>
      <c r="B779" s="61" t="s">
        <v>62</v>
      </c>
      <c r="C779" s="62" t="s">
        <v>68</v>
      </c>
      <c r="D779" s="61" t="s">
        <v>69</v>
      </c>
      <c r="E779" s="77" t="s">
        <v>70</v>
      </c>
      <c r="F779" s="104">
        <v>5</v>
      </c>
      <c r="G779" s="157"/>
      <c r="H779" s="103">
        <v>7.6054786829999994</v>
      </c>
      <c r="I779" s="160"/>
      <c r="J779" s="104">
        <v>85.8</v>
      </c>
      <c r="K779" s="161"/>
      <c r="L779" s="158"/>
      <c r="M779" s="154"/>
    </row>
    <row r="780" spans="1:13" ht="15.75" customHeight="1" x14ac:dyDescent="0.25">
      <c r="A780" s="81">
        <v>43873</v>
      </c>
      <c r="B780" s="55" t="s">
        <v>62</v>
      </c>
      <c r="C780" s="56" t="s">
        <v>68</v>
      </c>
      <c r="D780" s="55" t="s">
        <v>69</v>
      </c>
      <c r="E780" s="83" t="s">
        <v>70</v>
      </c>
      <c r="F780" s="104">
        <v>22</v>
      </c>
      <c r="G780" s="135">
        <f>GEOMEAN(F780:F783)</f>
        <v>15.767327870278304</v>
      </c>
      <c r="H780" s="103">
        <v>11.340256801500001</v>
      </c>
      <c r="I780" s="137">
        <f>GEOMEAN(H780:H783)</f>
        <v>7.6599761333993417</v>
      </c>
      <c r="J780" s="104">
        <v>118.1</v>
      </c>
      <c r="K780" s="139">
        <f>GEOMEAN(J780:J783)</f>
        <v>94.503729664642421</v>
      </c>
      <c r="L780" s="141" t="s">
        <v>28</v>
      </c>
      <c r="M780" s="149" t="s">
        <v>32</v>
      </c>
    </row>
    <row r="781" spans="1:13" ht="15.75" customHeight="1" x14ac:dyDescent="0.25">
      <c r="A781" s="78">
        <v>43999</v>
      </c>
      <c r="B781" s="55" t="s">
        <v>62</v>
      </c>
      <c r="C781" s="56" t="s">
        <v>68</v>
      </c>
      <c r="D781" s="55" t="s">
        <v>69</v>
      </c>
      <c r="E781" s="83" t="s">
        <v>70</v>
      </c>
      <c r="F781" s="104">
        <v>15.5</v>
      </c>
      <c r="G781" s="135"/>
      <c r="H781" s="103">
        <v>13.789538089800004</v>
      </c>
      <c r="I781" s="137"/>
      <c r="J781" s="104">
        <v>111.4</v>
      </c>
      <c r="K781" s="139"/>
      <c r="L781" s="141"/>
      <c r="M781" s="150"/>
    </row>
    <row r="782" spans="1:13" ht="15.75" customHeight="1" x14ac:dyDescent="0.25">
      <c r="A782" s="78">
        <v>44083</v>
      </c>
      <c r="B782" s="55" t="s">
        <v>62</v>
      </c>
      <c r="C782" s="56" t="s">
        <v>68</v>
      </c>
      <c r="D782" s="55" t="s">
        <v>69</v>
      </c>
      <c r="E782" s="83" t="s">
        <v>70</v>
      </c>
      <c r="F782" s="104">
        <v>12.5</v>
      </c>
      <c r="G782" s="135"/>
      <c r="H782" s="103">
        <v>2.7345811295000013</v>
      </c>
      <c r="I782" s="137"/>
      <c r="J782" s="104">
        <v>79.25</v>
      </c>
      <c r="K782" s="139"/>
      <c r="L782" s="141"/>
      <c r="M782" s="150"/>
    </row>
    <row r="783" spans="1:13" ht="15.75" customHeight="1" x14ac:dyDescent="0.25">
      <c r="A783" s="78">
        <v>44139</v>
      </c>
      <c r="B783" s="55" t="s">
        <v>62</v>
      </c>
      <c r="C783" s="56" t="s">
        <v>68</v>
      </c>
      <c r="D783" s="55" t="s">
        <v>69</v>
      </c>
      <c r="E783" s="83" t="s">
        <v>70</v>
      </c>
      <c r="F783" s="92">
        <v>14.499999999999998</v>
      </c>
      <c r="G783" s="135"/>
      <c r="H783" s="96">
        <v>8.0509336082999994</v>
      </c>
      <c r="I783" s="137"/>
      <c r="J783" s="92">
        <v>76.5</v>
      </c>
      <c r="K783" s="139"/>
      <c r="L783" s="141"/>
      <c r="M783" s="150"/>
    </row>
    <row r="784" spans="1:13" ht="15.75" customHeight="1" x14ac:dyDescent="0.25">
      <c r="A784" s="81">
        <v>44246</v>
      </c>
      <c r="B784" s="58" t="s">
        <v>62</v>
      </c>
      <c r="C784" s="59" t="s">
        <v>68</v>
      </c>
      <c r="D784" s="58" t="s">
        <v>69</v>
      </c>
      <c r="E784" s="82" t="s">
        <v>70</v>
      </c>
      <c r="F784" s="104">
        <v>26</v>
      </c>
      <c r="G784" s="134">
        <f>GEOMEAN(F784:F787)</f>
        <v>30.987765912634103</v>
      </c>
      <c r="H784" s="103">
        <v>23.573798485714278</v>
      </c>
      <c r="I784" s="136">
        <f>GEOMEAN(H784:H787)</f>
        <v>20.122041890105343</v>
      </c>
      <c r="J784" s="104">
        <v>102.3</v>
      </c>
      <c r="K784" s="138">
        <f>GEOMEAN(J784:J787)</f>
        <v>100.4809844474054</v>
      </c>
      <c r="L784" s="140" t="s">
        <v>29</v>
      </c>
      <c r="M784" s="149" t="s">
        <v>32</v>
      </c>
    </row>
    <row r="785" spans="1:13" ht="15.75" customHeight="1" x14ac:dyDescent="0.25">
      <c r="A785" s="78">
        <v>44307</v>
      </c>
      <c r="B785" s="55" t="s">
        <v>62</v>
      </c>
      <c r="C785" s="56" t="s">
        <v>68</v>
      </c>
      <c r="D785" s="55" t="s">
        <v>69</v>
      </c>
      <c r="E785" s="83" t="s">
        <v>70</v>
      </c>
      <c r="F785" s="104">
        <v>31</v>
      </c>
      <c r="G785" s="135"/>
      <c r="H785" s="103">
        <v>49.043455939849629</v>
      </c>
      <c r="I785" s="137"/>
      <c r="J785" s="104">
        <v>115</v>
      </c>
      <c r="K785" s="139"/>
      <c r="L785" s="141"/>
      <c r="M785" s="150"/>
    </row>
    <row r="786" spans="1:13" ht="15.75" customHeight="1" x14ac:dyDescent="0.25">
      <c r="A786" s="78">
        <v>44377</v>
      </c>
      <c r="B786" s="55" t="s">
        <v>62</v>
      </c>
      <c r="C786" s="56" t="s">
        <v>68</v>
      </c>
      <c r="D786" s="55" t="s">
        <v>69</v>
      </c>
      <c r="E786" s="83" t="s">
        <v>70</v>
      </c>
      <c r="F786" s="104">
        <v>44</v>
      </c>
      <c r="G786" s="135"/>
      <c r="H786" s="103">
        <v>6.6757659428571463</v>
      </c>
      <c r="I786" s="137"/>
      <c r="J786" s="104">
        <v>78.7</v>
      </c>
      <c r="K786" s="139"/>
      <c r="L786" s="141"/>
      <c r="M786" s="150"/>
    </row>
    <row r="787" spans="1:13" ht="15.75" customHeight="1" thickBot="1" x14ac:dyDescent="0.3">
      <c r="A787" s="116">
        <v>44495</v>
      </c>
      <c r="B787" s="63" t="s">
        <v>62</v>
      </c>
      <c r="C787" s="64" t="s">
        <v>68</v>
      </c>
      <c r="D787" s="63" t="s">
        <v>69</v>
      </c>
      <c r="E787" s="84" t="s">
        <v>70</v>
      </c>
      <c r="F787" s="107">
        <v>26</v>
      </c>
      <c r="G787" s="166"/>
      <c r="H787" s="106">
        <v>21.24107345454545</v>
      </c>
      <c r="I787" s="167"/>
      <c r="J787" s="107">
        <v>110.1</v>
      </c>
      <c r="K787" s="168"/>
      <c r="L787" s="169"/>
      <c r="M787" s="209"/>
    </row>
    <row r="788" spans="1:13" ht="15.75" customHeight="1" x14ac:dyDescent="0.25">
      <c r="A788" s="85">
        <v>37902</v>
      </c>
      <c r="B788" s="76" t="s">
        <v>62</v>
      </c>
      <c r="C788" s="90" t="s">
        <v>71</v>
      </c>
      <c r="D788" s="76" t="s">
        <v>72</v>
      </c>
      <c r="E788" s="86" t="s">
        <v>73</v>
      </c>
      <c r="F788" s="111">
        <v>20</v>
      </c>
      <c r="G788" s="109">
        <f>AVERAGE(F788)</f>
        <v>20</v>
      </c>
      <c r="H788" s="110">
        <v>17.3</v>
      </c>
      <c r="I788" s="121">
        <f>AVERAGE(H788)</f>
        <v>17.3</v>
      </c>
      <c r="J788" s="111">
        <v>89</v>
      </c>
      <c r="K788" s="124">
        <f>AVERAGE(J788)</f>
        <v>89</v>
      </c>
      <c r="L788" s="112" t="s">
        <v>29</v>
      </c>
      <c r="M788" s="126" t="s">
        <v>31</v>
      </c>
    </row>
    <row r="789" spans="1:13" s="5" customFormat="1" ht="15.75" customHeight="1" x14ac:dyDescent="0.25">
      <c r="A789" s="78">
        <v>37993</v>
      </c>
      <c r="B789" s="58" t="s">
        <v>62</v>
      </c>
      <c r="C789" s="59" t="s">
        <v>71</v>
      </c>
      <c r="D789" s="58" t="s">
        <v>72</v>
      </c>
      <c r="E789" s="82" t="s">
        <v>73</v>
      </c>
      <c r="F789" s="104">
        <v>43</v>
      </c>
      <c r="G789" s="164">
        <f>GEOMEAN(F789:F791)</f>
        <v>41.975798604501961</v>
      </c>
      <c r="H789" s="103">
        <v>44.77</v>
      </c>
      <c r="I789" s="165">
        <f>GEOMEAN(H789:H791)</f>
        <v>51.121415716819705</v>
      </c>
      <c r="J789" s="104">
        <v>102</v>
      </c>
      <c r="K789" s="144">
        <f>GEOMEAN(J789:J791)</f>
        <v>122.29980907830732</v>
      </c>
      <c r="L789" s="140" t="s">
        <v>29</v>
      </c>
      <c r="M789" s="153" t="s">
        <v>31</v>
      </c>
    </row>
    <row r="790" spans="1:13" s="5" customFormat="1" ht="15.75" customHeight="1" x14ac:dyDescent="0.25">
      <c r="A790" s="78">
        <v>38057</v>
      </c>
      <c r="B790" s="55" t="s">
        <v>62</v>
      </c>
      <c r="C790" s="56" t="s">
        <v>71</v>
      </c>
      <c r="D790" s="55" t="s">
        <v>72</v>
      </c>
      <c r="E790" s="83" t="s">
        <v>73</v>
      </c>
      <c r="F790" s="104">
        <v>40</v>
      </c>
      <c r="G790" s="164"/>
      <c r="H790" s="103">
        <v>54.1</v>
      </c>
      <c r="I790" s="165"/>
      <c r="J790" s="104">
        <v>122</v>
      </c>
      <c r="K790" s="144"/>
      <c r="L790" s="141"/>
      <c r="M790" s="154"/>
    </row>
    <row r="791" spans="1:13" s="5" customFormat="1" ht="15.75" customHeight="1" x14ac:dyDescent="0.25">
      <c r="A791" s="78">
        <v>38169</v>
      </c>
      <c r="B791" s="61" t="s">
        <v>62</v>
      </c>
      <c r="C791" s="62" t="s">
        <v>71</v>
      </c>
      <c r="D791" s="61" t="s">
        <v>72</v>
      </c>
      <c r="E791" s="77" t="s">
        <v>73</v>
      </c>
      <c r="F791" s="104">
        <v>43</v>
      </c>
      <c r="G791" s="164"/>
      <c r="H791" s="103">
        <v>55.16</v>
      </c>
      <c r="I791" s="165"/>
      <c r="J791" s="104">
        <v>147</v>
      </c>
      <c r="K791" s="144"/>
      <c r="L791" s="158"/>
      <c r="M791" s="163"/>
    </row>
    <row r="792" spans="1:13" s="5" customFormat="1" ht="15.75" customHeight="1" x14ac:dyDescent="0.25">
      <c r="A792" s="81">
        <v>38396</v>
      </c>
      <c r="B792" s="58" t="s">
        <v>62</v>
      </c>
      <c r="C792" s="59" t="s">
        <v>71</v>
      </c>
      <c r="D792" s="58" t="s">
        <v>72</v>
      </c>
      <c r="E792" s="82" t="s">
        <v>73</v>
      </c>
      <c r="F792" s="104">
        <v>3</v>
      </c>
      <c r="G792" s="208">
        <f>GEOMEAN(F792:F794)</f>
        <v>11.744602923506591</v>
      </c>
      <c r="H792" s="103">
        <v>50.64</v>
      </c>
      <c r="I792" s="165">
        <f>GEOMEAN(H792:H794)</f>
        <v>29.605766358933206</v>
      </c>
      <c r="J792" s="104">
        <v>121</v>
      </c>
      <c r="K792" s="144">
        <f>GEOMEAN(J792:J794)</f>
        <v>121.66302693392186</v>
      </c>
      <c r="L792" s="140" t="s">
        <v>29</v>
      </c>
      <c r="M792" s="153" t="s">
        <v>31</v>
      </c>
    </row>
    <row r="793" spans="1:13" s="5" customFormat="1" ht="15.75" customHeight="1" x14ac:dyDescent="0.25">
      <c r="A793" s="78">
        <v>38489</v>
      </c>
      <c r="B793" s="55" t="s">
        <v>62</v>
      </c>
      <c r="C793" s="56" t="s">
        <v>71</v>
      </c>
      <c r="D793" s="55" t="s">
        <v>72</v>
      </c>
      <c r="E793" s="83" t="s">
        <v>73</v>
      </c>
      <c r="F793" s="104">
        <v>27</v>
      </c>
      <c r="G793" s="208"/>
      <c r="H793" s="103">
        <v>33.58</v>
      </c>
      <c r="I793" s="165"/>
      <c r="J793" s="104">
        <v>123</v>
      </c>
      <c r="K793" s="144"/>
      <c r="L793" s="141"/>
      <c r="M793" s="154"/>
    </row>
    <row r="794" spans="1:13" s="5" customFormat="1" ht="15.75" customHeight="1" x14ac:dyDescent="0.25">
      <c r="A794" s="75">
        <v>38617</v>
      </c>
      <c r="B794" s="61" t="s">
        <v>62</v>
      </c>
      <c r="C794" s="62" t="s">
        <v>71</v>
      </c>
      <c r="D794" s="61" t="s">
        <v>72</v>
      </c>
      <c r="E794" s="77" t="s">
        <v>73</v>
      </c>
      <c r="F794" s="104">
        <v>20</v>
      </c>
      <c r="G794" s="208"/>
      <c r="H794" s="103">
        <v>15.26</v>
      </c>
      <c r="I794" s="165"/>
      <c r="J794" s="104">
        <v>121</v>
      </c>
      <c r="K794" s="144"/>
      <c r="L794" s="158"/>
      <c r="M794" s="163"/>
    </row>
    <row r="795" spans="1:13" s="5" customFormat="1" ht="15.75" customHeight="1" x14ac:dyDescent="0.25">
      <c r="A795" s="78">
        <v>38767</v>
      </c>
      <c r="B795" s="58" t="s">
        <v>62</v>
      </c>
      <c r="C795" s="59" t="s">
        <v>71</v>
      </c>
      <c r="D795" s="58" t="s">
        <v>72</v>
      </c>
      <c r="E795" s="82" t="s">
        <v>73</v>
      </c>
      <c r="F795" s="104">
        <v>24</v>
      </c>
      <c r="G795" s="164">
        <f>GEOMEAN(F795:F797)</f>
        <v>21.074564860592623</v>
      </c>
      <c r="H795" s="103">
        <v>43.45</v>
      </c>
      <c r="I795" s="165">
        <f>GEOMEAN(H795:H797)</f>
        <v>23.720189079081674</v>
      </c>
      <c r="J795" s="104">
        <v>120</v>
      </c>
      <c r="K795" s="144">
        <f>GEOMEAN(J795:J797)</f>
        <v>112.92275505055819</v>
      </c>
      <c r="L795" s="140" t="s">
        <v>29</v>
      </c>
      <c r="M795" s="153" t="s">
        <v>31</v>
      </c>
    </row>
    <row r="796" spans="1:13" s="5" customFormat="1" ht="15.75" customHeight="1" x14ac:dyDescent="0.25">
      <c r="A796" s="78">
        <v>38876</v>
      </c>
      <c r="B796" s="55" t="s">
        <v>62</v>
      </c>
      <c r="C796" s="56" t="s">
        <v>71</v>
      </c>
      <c r="D796" s="55" t="s">
        <v>72</v>
      </c>
      <c r="E796" s="83" t="s">
        <v>73</v>
      </c>
      <c r="F796" s="104">
        <v>30</v>
      </c>
      <c r="G796" s="164"/>
      <c r="H796" s="103">
        <v>21.94</v>
      </c>
      <c r="I796" s="165"/>
      <c r="J796" s="104">
        <v>116.5</v>
      </c>
      <c r="K796" s="144"/>
      <c r="L796" s="141"/>
      <c r="M796" s="154"/>
    </row>
    <row r="797" spans="1:13" s="5" customFormat="1" ht="15.75" customHeight="1" x14ac:dyDescent="0.25">
      <c r="A797" s="78">
        <v>38973</v>
      </c>
      <c r="B797" s="61" t="s">
        <v>62</v>
      </c>
      <c r="C797" s="62" t="s">
        <v>71</v>
      </c>
      <c r="D797" s="61" t="s">
        <v>72</v>
      </c>
      <c r="E797" s="77" t="s">
        <v>73</v>
      </c>
      <c r="F797" s="104">
        <v>13</v>
      </c>
      <c r="G797" s="164"/>
      <c r="H797" s="103">
        <v>14</v>
      </c>
      <c r="I797" s="165"/>
      <c r="J797" s="104">
        <v>103</v>
      </c>
      <c r="K797" s="144"/>
      <c r="L797" s="158"/>
      <c r="M797" s="163"/>
    </row>
    <row r="798" spans="1:13" s="5" customFormat="1" ht="15.75" customHeight="1" x14ac:dyDescent="0.25">
      <c r="A798" s="91">
        <v>39090</v>
      </c>
      <c r="B798" s="79" t="s">
        <v>62</v>
      </c>
      <c r="C798" s="89" t="s">
        <v>71</v>
      </c>
      <c r="D798" s="79" t="s">
        <v>72</v>
      </c>
      <c r="E798" s="80" t="s">
        <v>73</v>
      </c>
      <c r="F798" s="104">
        <v>86</v>
      </c>
      <c r="G798" s="102">
        <f>AVERAGE(F798)</f>
        <v>86</v>
      </c>
      <c r="H798" s="103">
        <v>30.67</v>
      </c>
      <c r="I798" s="120">
        <f>AVERAGE(H798)</f>
        <v>30.67</v>
      </c>
      <c r="J798" s="104">
        <v>95</v>
      </c>
      <c r="K798" s="123">
        <f>AVERAGE(J798)</f>
        <v>95</v>
      </c>
      <c r="L798" s="98" t="s">
        <v>29</v>
      </c>
      <c r="M798" s="105" t="s">
        <v>31</v>
      </c>
    </row>
    <row r="799" spans="1:13" s="5" customFormat="1" ht="15.75" customHeight="1" x14ac:dyDescent="0.25">
      <c r="A799" s="78">
        <v>39492</v>
      </c>
      <c r="B799" s="58" t="s">
        <v>62</v>
      </c>
      <c r="C799" s="59" t="s">
        <v>71</v>
      </c>
      <c r="D799" s="58" t="s">
        <v>72</v>
      </c>
      <c r="E799" s="82" t="s">
        <v>73</v>
      </c>
      <c r="F799" s="104">
        <v>107</v>
      </c>
      <c r="G799" s="164">
        <f>GEOMEAN(F799:F801)</f>
        <v>46.25675576988867</v>
      </c>
      <c r="H799" s="103">
        <v>32.36</v>
      </c>
      <c r="I799" s="165">
        <f>GEOMEAN(H799:H801)</f>
        <v>27.006864921069056</v>
      </c>
      <c r="J799" s="104">
        <v>119.5</v>
      </c>
      <c r="K799" s="144">
        <f>GEOMEAN(J799:J801)</f>
        <v>102.53169751379561</v>
      </c>
      <c r="L799" s="140" t="s">
        <v>29</v>
      </c>
      <c r="M799" s="153" t="s">
        <v>31</v>
      </c>
    </row>
    <row r="800" spans="1:13" s="5" customFormat="1" ht="15.75" customHeight="1" x14ac:dyDescent="0.25">
      <c r="A800" s="78">
        <v>39588</v>
      </c>
      <c r="B800" s="55" t="s">
        <v>62</v>
      </c>
      <c r="C800" s="56" t="s">
        <v>71</v>
      </c>
      <c r="D800" s="55" t="s">
        <v>72</v>
      </c>
      <c r="E800" s="83" t="s">
        <v>73</v>
      </c>
      <c r="F800" s="104">
        <v>37</v>
      </c>
      <c r="G800" s="164"/>
      <c r="H800" s="103">
        <v>40.5</v>
      </c>
      <c r="I800" s="165"/>
      <c r="J800" s="104">
        <v>110</v>
      </c>
      <c r="K800" s="144"/>
      <c r="L800" s="141"/>
      <c r="M800" s="154"/>
    </row>
    <row r="801" spans="1:13" ht="15.75" customHeight="1" x14ac:dyDescent="0.25">
      <c r="A801" s="78">
        <v>39688</v>
      </c>
      <c r="B801" s="61" t="s">
        <v>62</v>
      </c>
      <c r="C801" s="62" t="s">
        <v>71</v>
      </c>
      <c r="D801" s="61" t="s">
        <v>72</v>
      </c>
      <c r="E801" s="77" t="s">
        <v>73</v>
      </c>
      <c r="F801" s="104">
        <v>25</v>
      </c>
      <c r="G801" s="164"/>
      <c r="H801" s="103">
        <v>15.03</v>
      </c>
      <c r="I801" s="165"/>
      <c r="J801" s="104">
        <v>82</v>
      </c>
      <c r="K801" s="144"/>
      <c r="L801" s="158"/>
      <c r="M801" s="163"/>
    </row>
    <row r="802" spans="1:13" ht="15.75" customHeight="1" x14ac:dyDescent="0.25">
      <c r="A802" s="81">
        <v>39847</v>
      </c>
      <c r="B802" s="58" t="s">
        <v>62</v>
      </c>
      <c r="C802" s="59" t="s">
        <v>71</v>
      </c>
      <c r="D802" s="58" t="s">
        <v>72</v>
      </c>
      <c r="E802" s="82" t="s">
        <v>73</v>
      </c>
      <c r="F802" s="104">
        <v>44</v>
      </c>
      <c r="G802" s="134">
        <f>GEOMEAN(F802:F803)</f>
        <v>45.475268003608292</v>
      </c>
      <c r="H802" s="103">
        <v>55.51509652173911</v>
      </c>
      <c r="I802" s="136">
        <f>GEOMEAN(H802:H803)</f>
        <v>47.568598537537234</v>
      </c>
      <c r="J802" s="104">
        <v>103.7</v>
      </c>
      <c r="K802" s="138">
        <f>GEOMEAN(J802:J803)</f>
        <v>95.961242176203612</v>
      </c>
      <c r="L802" s="145" t="s">
        <v>29</v>
      </c>
      <c r="M802" s="153" t="s">
        <v>31</v>
      </c>
    </row>
    <row r="803" spans="1:13" s="5" customFormat="1" ht="15.75" customHeight="1" x14ac:dyDescent="0.25">
      <c r="A803" s="75">
        <v>40100</v>
      </c>
      <c r="B803" s="61" t="s">
        <v>62</v>
      </c>
      <c r="C803" s="62" t="s">
        <v>71</v>
      </c>
      <c r="D803" s="61" t="s">
        <v>72</v>
      </c>
      <c r="E803" s="77" t="s">
        <v>73</v>
      </c>
      <c r="F803" s="104">
        <v>47</v>
      </c>
      <c r="G803" s="157"/>
      <c r="H803" s="103">
        <v>40.759571875000027</v>
      </c>
      <c r="I803" s="160"/>
      <c r="J803" s="104">
        <v>88.8</v>
      </c>
      <c r="K803" s="161"/>
      <c r="L803" s="145"/>
      <c r="M803" s="163"/>
    </row>
    <row r="804" spans="1:13" s="5" customFormat="1" ht="15.75" customHeight="1" x14ac:dyDescent="0.25">
      <c r="A804" s="78">
        <v>40262</v>
      </c>
      <c r="B804" s="58" t="s">
        <v>62</v>
      </c>
      <c r="C804" s="59" t="s">
        <v>71</v>
      </c>
      <c r="D804" s="58" t="s">
        <v>72</v>
      </c>
      <c r="E804" s="82" t="s">
        <v>73</v>
      </c>
      <c r="F804" s="104">
        <v>73</v>
      </c>
      <c r="G804" s="134">
        <f>GEOMEAN(F804:F807)</f>
        <v>76.814625948329592</v>
      </c>
      <c r="H804" s="103">
        <v>27.92</v>
      </c>
      <c r="I804" s="136">
        <f>GEOMEAN(H804:H807)</f>
        <v>31.118347934774064</v>
      </c>
      <c r="J804" s="104">
        <v>120.9</v>
      </c>
      <c r="K804" s="138">
        <f>GEOMEAN(J804:J807)</f>
        <v>106.45095084882878</v>
      </c>
      <c r="L804" s="140" t="s">
        <v>29</v>
      </c>
      <c r="M804" s="153" t="s">
        <v>31</v>
      </c>
    </row>
    <row r="805" spans="1:13" ht="15.75" customHeight="1" x14ac:dyDescent="0.25">
      <c r="A805" s="78">
        <v>40333</v>
      </c>
      <c r="B805" s="55" t="s">
        <v>62</v>
      </c>
      <c r="C805" s="56" t="s">
        <v>71</v>
      </c>
      <c r="D805" s="55" t="s">
        <v>72</v>
      </c>
      <c r="E805" s="83" t="s">
        <v>73</v>
      </c>
      <c r="F805" s="104">
        <v>92</v>
      </c>
      <c r="G805" s="135"/>
      <c r="H805" s="103">
        <v>35.049999999999997</v>
      </c>
      <c r="I805" s="137"/>
      <c r="J805" s="104">
        <v>114.8</v>
      </c>
      <c r="K805" s="139"/>
      <c r="L805" s="141"/>
      <c r="M805" s="154"/>
    </row>
    <row r="806" spans="1:13" ht="15.75" customHeight="1" x14ac:dyDescent="0.25">
      <c r="A806" s="78">
        <v>40437</v>
      </c>
      <c r="B806" s="55" t="s">
        <v>62</v>
      </c>
      <c r="C806" s="56" t="s">
        <v>71</v>
      </c>
      <c r="D806" s="55" t="s">
        <v>72</v>
      </c>
      <c r="E806" s="83" t="s">
        <v>73</v>
      </c>
      <c r="F806" s="104">
        <v>81</v>
      </c>
      <c r="G806" s="135"/>
      <c r="H806" s="103">
        <v>34.32</v>
      </c>
      <c r="I806" s="137"/>
      <c r="J806" s="104">
        <v>94.6</v>
      </c>
      <c r="K806" s="139"/>
      <c r="L806" s="141"/>
      <c r="M806" s="154"/>
    </row>
    <row r="807" spans="1:13" s="5" customFormat="1" ht="15.75" customHeight="1" x14ac:dyDescent="0.25">
      <c r="A807" s="78">
        <v>40507</v>
      </c>
      <c r="B807" s="61" t="s">
        <v>62</v>
      </c>
      <c r="C807" s="62" t="s">
        <v>71</v>
      </c>
      <c r="D807" s="61" t="s">
        <v>72</v>
      </c>
      <c r="E807" s="77" t="s">
        <v>73</v>
      </c>
      <c r="F807" s="104">
        <v>64</v>
      </c>
      <c r="G807" s="157"/>
      <c r="H807" s="103">
        <v>27.92</v>
      </c>
      <c r="I807" s="160"/>
      <c r="J807" s="104">
        <v>97.8</v>
      </c>
      <c r="K807" s="161"/>
      <c r="L807" s="158"/>
      <c r="M807" s="163"/>
    </row>
    <row r="808" spans="1:13" s="5" customFormat="1" ht="15.75" customHeight="1" x14ac:dyDescent="0.25">
      <c r="A808" s="81">
        <v>40585</v>
      </c>
      <c r="B808" s="58" t="s">
        <v>62</v>
      </c>
      <c r="C808" s="59" t="s">
        <v>71</v>
      </c>
      <c r="D808" s="58" t="s">
        <v>72</v>
      </c>
      <c r="E808" s="82" t="s">
        <v>73</v>
      </c>
      <c r="F808" s="104">
        <v>58</v>
      </c>
      <c r="G808" s="134">
        <f>GEOMEAN(F808:F811)</f>
        <v>58.987286461366381</v>
      </c>
      <c r="H808" s="103">
        <v>33.049999999999997</v>
      </c>
      <c r="I808" s="136">
        <f>GEOMEAN(H808:H811)</f>
        <v>38.008095947138351</v>
      </c>
      <c r="J808" s="104">
        <v>91</v>
      </c>
      <c r="K808" s="138">
        <f>GEOMEAN(J808:J811)</f>
        <v>112.47818557029889</v>
      </c>
      <c r="L808" s="140" t="s">
        <v>29</v>
      </c>
      <c r="M808" s="153" t="s">
        <v>31</v>
      </c>
    </row>
    <row r="809" spans="1:13" ht="15.75" customHeight="1" x14ac:dyDescent="0.25">
      <c r="A809" s="78">
        <v>40660</v>
      </c>
      <c r="B809" s="55" t="s">
        <v>62</v>
      </c>
      <c r="C809" s="56" t="s">
        <v>71</v>
      </c>
      <c r="D809" s="55" t="s">
        <v>72</v>
      </c>
      <c r="E809" s="83" t="s">
        <v>73</v>
      </c>
      <c r="F809" s="104">
        <v>42</v>
      </c>
      <c r="G809" s="135"/>
      <c r="H809" s="103">
        <v>31.58</v>
      </c>
      <c r="I809" s="137"/>
      <c r="J809" s="104">
        <v>141</v>
      </c>
      <c r="K809" s="139"/>
      <c r="L809" s="141"/>
      <c r="M809" s="154"/>
    </row>
    <row r="810" spans="1:13" ht="15.75" customHeight="1" x14ac:dyDescent="0.25">
      <c r="A810" s="78">
        <v>40785</v>
      </c>
      <c r="B810" s="55" t="s">
        <v>62</v>
      </c>
      <c r="C810" s="56" t="s">
        <v>71</v>
      </c>
      <c r="D810" s="55" t="s">
        <v>72</v>
      </c>
      <c r="E810" s="83" t="s">
        <v>73</v>
      </c>
      <c r="F810" s="104">
        <v>70</v>
      </c>
      <c r="G810" s="135"/>
      <c r="H810" s="103">
        <v>46.75</v>
      </c>
      <c r="I810" s="137"/>
      <c r="J810" s="104">
        <v>128.6</v>
      </c>
      <c r="K810" s="139"/>
      <c r="L810" s="141"/>
      <c r="M810" s="154"/>
    </row>
    <row r="811" spans="1:13" ht="15.75" customHeight="1" x14ac:dyDescent="0.25">
      <c r="A811" s="75">
        <v>40864</v>
      </c>
      <c r="B811" s="61" t="s">
        <v>62</v>
      </c>
      <c r="C811" s="62" t="s">
        <v>71</v>
      </c>
      <c r="D811" s="61" t="s">
        <v>72</v>
      </c>
      <c r="E811" s="77" t="s">
        <v>73</v>
      </c>
      <c r="F811" s="104">
        <v>71</v>
      </c>
      <c r="G811" s="157"/>
      <c r="H811" s="103">
        <v>42.77</v>
      </c>
      <c r="I811" s="160"/>
      <c r="J811" s="104">
        <v>97</v>
      </c>
      <c r="K811" s="161"/>
      <c r="L811" s="158"/>
      <c r="M811" s="163"/>
    </row>
    <row r="812" spans="1:13" ht="15.75" customHeight="1" x14ac:dyDescent="0.25">
      <c r="A812" s="81">
        <v>40961</v>
      </c>
      <c r="B812" s="58" t="s">
        <v>62</v>
      </c>
      <c r="C812" s="59" t="s">
        <v>71</v>
      </c>
      <c r="D812" s="58" t="s">
        <v>72</v>
      </c>
      <c r="E812" s="82" t="s">
        <v>73</v>
      </c>
      <c r="F812" s="104">
        <v>68</v>
      </c>
      <c r="G812" s="134">
        <f>GEOMEAN(F812:F815)</f>
        <v>48.764732737470815</v>
      </c>
      <c r="H812" s="103">
        <v>16.05</v>
      </c>
      <c r="I812" s="136">
        <f>GEOMEAN(H812:H815)</f>
        <v>19.83314811902844</v>
      </c>
      <c r="J812" s="104">
        <v>106.5</v>
      </c>
      <c r="K812" s="210">
        <f>GEOMEAN(J812:J815)</f>
        <v>104.29212121623631</v>
      </c>
      <c r="L812" s="140" t="s">
        <v>29</v>
      </c>
      <c r="M812" s="153" t="s">
        <v>31</v>
      </c>
    </row>
    <row r="813" spans="1:13" ht="15.75" customHeight="1" x14ac:dyDescent="0.25">
      <c r="A813" s="78">
        <v>41031</v>
      </c>
      <c r="B813" s="55" t="s">
        <v>62</v>
      </c>
      <c r="C813" s="56" t="s">
        <v>71</v>
      </c>
      <c r="D813" s="55" t="s">
        <v>72</v>
      </c>
      <c r="E813" s="83" t="s">
        <v>73</v>
      </c>
      <c r="F813" s="104">
        <v>55</v>
      </c>
      <c r="G813" s="135"/>
      <c r="H813" s="103">
        <v>17.57</v>
      </c>
      <c r="I813" s="137"/>
      <c r="J813" s="104">
        <v>102.7</v>
      </c>
      <c r="K813" s="211"/>
      <c r="L813" s="141"/>
      <c r="M813" s="154"/>
    </row>
    <row r="814" spans="1:13" ht="15.75" customHeight="1" x14ac:dyDescent="0.25">
      <c r="A814" s="78">
        <v>41089</v>
      </c>
      <c r="B814" s="55" t="s">
        <v>62</v>
      </c>
      <c r="C814" s="56" t="s">
        <v>71</v>
      </c>
      <c r="D814" s="55" t="s">
        <v>72</v>
      </c>
      <c r="E814" s="83" t="s">
        <v>73</v>
      </c>
      <c r="F814" s="104">
        <v>21</v>
      </c>
      <c r="G814" s="135"/>
      <c r="H814" s="103">
        <v>10.14</v>
      </c>
      <c r="I814" s="137"/>
      <c r="J814" s="104">
        <v>107.2</v>
      </c>
      <c r="K814" s="211"/>
      <c r="L814" s="141"/>
      <c r="M814" s="154"/>
    </row>
    <row r="815" spans="1:13" ht="15.75" customHeight="1" x14ac:dyDescent="0.25">
      <c r="A815" s="75">
        <v>41207</v>
      </c>
      <c r="B815" s="61" t="s">
        <v>62</v>
      </c>
      <c r="C815" s="62" t="s">
        <v>71</v>
      </c>
      <c r="D815" s="61" t="s">
        <v>72</v>
      </c>
      <c r="E815" s="77" t="s">
        <v>73</v>
      </c>
      <c r="F815" s="104">
        <v>72</v>
      </c>
      <c r="G815" s="157"/>
      <c r="H815" s="103">
        <v>54.110539999999986</v>
      </c>
      <c r="I815" s="160"/>
      <c r="J815" s="104">
        <v>100.9</v>
      </c>
      <c r="K815" s="212"/>
      <c r="L815" s="158"/>
      <c r="M815" s="163"/>
    </row>
    <row r="816" spans="1:13" ht="15.75" customHeight="1" x14ac:dyDescent="0.25">
      <c r="A816" s="117">
        <v>41297</v>
      </c>
      <c r="B816" s="58" t="s">
        <v>62</v>
      </c>
      <c r="C816" s="59" t="s">
        <v>71</v>
      </c>
      <c r="D816" s="58" t="s">
        <v>72</v>
      </c>
      <c r="E816" s="82" t="s">
        <v>73</v>
      </c>
      <c r="F816" s="104">
        <v>80</v>
      </c>
      <c r="G816" s="134">
        <f>GEOMEAN(F816:F824)</f>
        <v>26.067864611037116</v>
      </c>
      <c r="H816" s="103" t="s">
        <v>9</v>
      </c>
      <c r="I816" s="134">
        <f>GEOMEAN(H819:H824)</f>
        <v>12.886867629295342</v>
      </c>
      <c r="J816" s="104">
        <v>95.8</v>
      </c>
      <c r="K816" s="155">
        <f>GEOMEAN(J816,J819:J824)</f>
        <v>105.82633096207937</v>
      </c>
      <c r="L816" s="140" t="s">
        <v>29</v>
      </c>
      <c r="M816" s="153" t="s">
        <v>31</v>
      </c>
    </row>
    <row r="817" spans="1:13" ht="15.75" customHeight="1" x14ac:dyDescent="0.25">
      <c r="A817" s="118">
        <v>41360</v>
      </c>
      <c r="B817" s="55" t="s">
        <v>62</v>
      </c>
      <c r="C817" s="56" t="s">
        <v>71</v>
      </c>
      <c r="D817" s="55" t="s">
        <v>72</v>
      </c>
      <c r="E817" s="83" t="s">
        <v>73</v>
      </c>
      <c r="F817" s="104">
        <v>62</v>
      </c>
      <c r="G817" s="135"/>
      <c r="H817" s="103" t="s">
        <v>9</v>
      </c>
      <c r="I817" s="135"/>
      <c r="J817" s="104" t="s">
        <v>9</v>
      </c>
      <c r="K817" s="156"/>
      <c r="L817" s="141"/>
      <c r="M817" s="154"/>
    </row>
    <row r="818" spans="1:13" ht="15.75" customHeight="1" x14ac:dyDescent="0.25">
      <c r="A818" s="118">
        <v>41393</v>
      </c>
      <c r="B818" s="55" t="s">
        <v>62</v>
      </c>
      <c r="C818" s="56" t="s">
        <v>71</v>
      </c>
      <c r="D818" s="55" t="s">
        <v>72</v>
      </c>
      <c r="E818" s="83" t="s">
        <v>73</v>
      </c>
      <c r="F818" s="104">
        <v>30.5</v>
      </c>
      <c r="G818" s="135"/>
      <c r="H818" s="103" t="s">
        <v>9</v>
      </c>
      <c r="I818" s="135"/>
      <c r="J818" s="104" t="s">
        <v>9</v>
      </c>
      <c r="K818" s="156"/>
      <c r="L818" s="141"/>
      <c r="M818" s="154"/>
    </row>
    <row r="819" spans="1:13" ht="15.75" customHeight="1" x14ac:dyDescent="0.25">
      <c r="A819" s="118">
        <v>41415</v>
      </c>
      <c r="B819" s="55" t="s">
        <v>62</v>
      </c>
      <c r="C819" s="56" t="s">
        <v>71</v>
      </c>
      <c r="D819" s="55" t="s">
        <v>72</v>
      </c>
      <c r="E819" s="83" t="s">
        <v>73</v>
      </c>
      <c r="F819" s="104">
        <v>44</v>
      </c>
      <c r="G819" s="135"/>
      <c r="H819" s="103">
        <v>21.503342843399999</v>
      </c>
      <c r="I819" s="135"/>
      <c r="J819" s="104">
        <v>126.8</v>
      </c>
      <c r="K819" s="156"/>
      <c r="L819" s="141"/>
      <c r="M819" s="154"/>
    </row>
    <row r="820" spans="1:13" ht="15.75" customHeight="1" x14ac:dyDescent="0.25">
      <c r="A820" s="118">
        <v>41452</v>
      </c>
      <c r="B820" s="55" t="s">
        <v>62</v>
      </c>
      <c r="C820" s="56" t="s">
        <v>71</v>
      </c>
      <c r="D820" s="55" t="s">
        <v>72</v>
      </c>
      <c r="E820" s="83" t="s">
        <v>73</v>
      </c>
      <c r="F820" s="104">
        <v>39.5</v>
      </c>
      <c r="G820" s="135"/>
      <c r="H820" s="103">
        <v>45.90512887620001</v>
      </c>
      <c r="I820" s="135"/>
      <c r="J820" s="104">
        <v>135.4</v>
      </c>
      <c r="K820" s="156"/>
      <c r="L820" s="141"/>
      <c r="M820" s="154"/>
    </row>
    <row r="821" spans="1:13" ht="15.75" customHeight="1" x14ac:dyDescent="0.25">
      <c r="A821" s="118">
        <v>41474</v>
      </c>
      <c r="B821" s="55" t="s">
        <v>62</v>
      </c>
      <c r="C821" s="56" t="s">
        <v>71</v>
      </c>
      <c r="D821" s="55" t="s">
        <v>72</v>
      </c>
      <c r="E821" s="83" t="s">
        <v>73</v>
      </c>
      <c r="F821" s="104">
        <v>20.5</v>
      </c>
      <c r="G821" s="135"/>
      <c r="H821" s="103">
        <v>31.87020958275</v>
      </c>
      <c r="I821" s="135"/>
      <c r="J821" s="104">
        <v>89.9</v>
      </c>
      <c r="K821" s="156"/>
      <c r="L821" s="141"/>
      <c r="M821" s="154"/>
    </row>
    <row r="822" spans="1:13" ht="15.75" customHeight="1" x14ac:dyDescent="0.25">
      <c r="A822" s="118">
        <v>41516</v>
      </c>
      <c r="B822" s="55" t="s">
        <v>62</v>
      </c>
      <c r="C822" s="56" t="s">
        <v>71</v>
      </c>
      <c r="D822" s="55" t="s">
        <v>72</v>
      </c>
      <c r="E822" s="83" t="s">
        <v>73</v>
      </c>
      <c r="F822" s="104">
        <v>5</v>
      </c>
      <c r="G822" s="135"/>
      <c r="H822" s="103">
        <v>5.2480480173000004</v>
      </c>
      <c r="I822" s="135"/>
      <c r="J822" s="104">
        <v>118</v>
      </c>
      <c r="K822" s="156"/>
      <c r="L822" s="141"/>
      <c r="M822" s="154"/>
    </row>
    <row r="823" spans="1:13" ht="15.75" customHeight="1" x14ac:dyDescent="0.25">
      <c r="A823" s="118">
        <v>41544</v>
      </c>
      <c r="B823" s="55" t="s">
        <v>62</v>
      </c>
      <c r="C823" s="56" t="s">
        <v>71</v>
      </c>
      <c r="D823" s="55" t="s">
        <v>72</v>
      </c>
      <c r="E823" s="83" t="s">
        <v>73</v>
      </c>
      <c r="F823" s="104">
        <v>16.5</v>
      </c>
      <c r="G823" s="135"/>
      <c r="H823" s="103">
        <v>2.2599218884423156</v>
      </c>
      <c r="I823" s="135"/>
      <c r="J823" s="104">
        <v>87.2</v>
      </c>
      <c r="K823" s="156"/>
      <c r="L823" s="141"/>
      <c r="M823" s="154"/>
    </row>
    <row r="824" spans="1:13" ht="15.75" customHeight="1" x14ac:dyDescent="0.25">
      <c r="A824" s="119">
        <v>41563</v>
      </c>
      <c r="B824" s="61" t="s">
        <v>62</v>
      </c>
      <c r="C824" s="62" t="s">
        <v>71</v>
      </c>
      <c r="D824" s="61" t="s">
        <v>72</v>
      </c>
      <c r="E824" s="77" t="s">
        <v>73</v>
      </c>
      <c r="F824" s="104">
        <v>12.5</v>
      </c>
      <c r="G824" s="157"/>
      <c r="H824" s="103">
        <v>12.275547390150004</v>
      </c>
      <c r="I824" s="157"/>
      <c r="J824" s="104">
        <v>97.7</v>
      </c>
      <c r="K824" s="206"/>
      <c r="L824" s="158"/>
      <c r="M824" s="163"/>
    </row>
    <row r="825" spans="1:13" ht="15.75" customHeight="1" x14ac:dyDescent="0.25">
      <c r="A825" s="117">
        <v>41759</v>
      </c>
      <c r="B825" s="58" t="s">
        <v>62</v>
      </c>
      <c r="C825" s="59" t="s">
        <v>71</v>
      </c>
      <c r="D825" s="58" t="s">
        <v>72</v>
      </c>
      <c r="E825" s="82" t="s">
        <v>73</v>
      </c>
      <c r="F825" s="104">
        <v>60</v>
      </c>
      <c r="G825" s="134">
        <f>GEOMEAN(F825:F832)</f>
        <v>23.824083475310019</v>
      </c>
      <c r="H825" s="103">
        <v>38.07826136069999</v>
      </c>
      <c r="I825" s="134">
        <f>GEOMEAN(H825:H832)</f>
        <v>24.489345390408822</v>
      </c>
      <c r="J825" s="104">
        <v>85.7</v>
      </c>
      <c r="K825" s="155">
        <f>GEOMEAN(J825:J832)</f>
        <v>76.789980886155661</v>
      </c>
      <c r="L825" s="140" t="s">
        <v>29</v>
      </c>
      <c r="M825" s="153" t="s">
        <v>31</v>
      </c>
    </row>
    <row r="826" spans="1:13" ht="15.75" customHeight="1" x14ac:dyDescent="0.25">
      <c r="A826" s="118">
        <v>41780</v>
      </c>
      <c r="B826" s="55" t="s">
        <v>62</v>
      </c>
      <c r="C826" s="56" t="s">
        <v>71</v>
      </c>
      <c r="D826" s="55" t="s">
        <v>72</v>
      </c>
      <c r="E826" s="83" t="s">
        <v>73</v>
      </c>
      <c r="F826" s="104">
        <v>26.500000000000004</v>
      </c>
      <c r="G826" s="135"/>
      <c r="H826" s="103">
        <v>28.837285549049994</v>
      </c>
      <c r="I826" s="135"/>
      <c r="J826" s="104">
        <v>67</v>
      </c>
      <c r="K826" s="156"/>
      <c r="L826" s="141"/>
      <c r="M826" s="154"/>
    </row>
    <row r="827" spans="1:13" ht="15.75" customHeight="1" x14ac:dyDescent="0.25">
      <c r="A827" s="118">
        <v>41816</v>
      </c>
      <c r="B827" s="55" t="s">
        <v>62</v>
      </c>
      <c r="C827" s="56" t="s">
        <v>71</v>
      </c>
      <c r="D827" s="55" t="s">
        <v>72</v>
      </c>
      <c r="E827" s="83" t="s">
        <v>73</v>
      </c>
      <c r="F827" s="104">
        <v>13.5</v>
      </c>
      <c r="G827" s="135"/>
      <c r="H827" s="103">
        <v>24.500535749250005</v>
      </c>
      <c r="I827" s="135"/>
      <c r="J827" s="104">
        <v>120.3</v>
      </c>
      <c r="K827" s="156"/>
      <c r="L827" s="141"/>
      <c r="M827" s="154"/>
    </row>
    <row r="828" spans="1:13" ht="15.75" customHeight="1" x14ac:dyDescent="0.25">
      <c r="A828" s="118">
        <v>41836</v>
      </c>
      <c r="B828" s="55" t="s">
        <v>62</v>
      </c>
      <c r="C828" s="56" t="s">
        <v>71</v>
      </c>
      <c r="D828" s="55" t="s">
        <v>72</v>
      </c>
      <c r="E828" s="83" t="s">
        <v>73</v>
      </c>
      <c r="F828" s="104">
        <v>18.000000000000004</v>
      </c>
      <c r="G828" s="135"/>
      <c r="H828" s="103">
        <v>28.431474670500002</v>
      </c>
      <c r="I828" s="135"/>
      <c r="J828" s="104">
        <v>111</v>
      </c>
      <c r="K828" s="156"/>
      <c r="L828" s="141"/>
      <c r="M828" s="154"/>
    </row>
    <row r="829" spans="1:13" ht="15.75" customHeight="1" x14ac:dyDescent="0.25">
      <c r="A829" s="118">
        <v>41886</v>
      </c>
      <c r="B829" s="55" t="s">
        <v>62</v>
      </c>
      <c r="C829" s="56" t="s">
        <v>71</v>
      </c>
      <c r="D829" s="55" t="s">
        <v>72</v>
      </c>
      <c r="E829" s="83" t="s">
        <v>73</v>
      </c>
      <c r="F829" s="104">
        <v>9.5</v>
      </c>
      <c r="G829" s="135"/>
      <c r="H829" s="103">
        <v>8.3303983950000031</v>
      </c>
      <c r="I829" s="135"/>
      <c r="J829" s="104">
        <v>83.6</v>
      </c>
      <c r="K829" s="156"/>
      <c r="L829" s="141"/>
      <c r="M829" s="154"/>
    </row>
    <row r="830" spans="1:13" ht="15.75" customHeight="1" x14ac:dyDescent="0.25">
      <c r="A830" s="118">
        <v>41906</v>
      </c>
      <c r="B830" s="55" t="s">
        <v>62</v>
      </c>
      <c r="C830" s="56" t="s">
        <v>71</v>
      </c>
      <c r="D830" s="55" t="s">
        <v>72</v>
      </c>
      <c r="E830" s="83" t="s">
        <v>73</v>
      </c>
      <c r="F830" s="104">
        <v>25</v>
      </c>
      <c r="G830" s="135"/>
      <c r="H830" s="103">
        <v>24.033559770000004</v>
      </c>
      <c r="I830" s="135"/>
      <c r="J830" s="104">
        <v>24.2</v>
      </c>
      <c r="K830" s="156"/>
      <c r="L830" s="141"/>
      <c r="M830" s="154"/>
    </row>
    <row r="831" spans="1:13" ht="15.75" customHeight="1" x14ac:dyDescent="0.25">
      <c r="A831" s="118">
        <v>41961</v>
      </c>
      <c r="B831" s="55" t="s">
        <v>62</v>
      </c>
      <c r="C831" s="56" t="s">
        <v>71</v>
      </c>
      <c r="D831" s="55" t="s">
        <v>72</v>
      </c>
      <c r="E831" s="83" t="s">
        <v>73</v>
      </c>
      <c r="F831" s="104">
        <v>29</v>
      </c>
      <c r="G831" s="135"/>
      <c r="H831" s="103">
        <v>27.318352215000004</v>
      </c>
      <c r="I831" s="135"/>
      <c r="J831" s="104">
        <v>101.5</v>
      </c>
      <c r="K831" s="156"/>
      <c r="L831" s="141"/>
      <c r="M831" s="154"/>
    </row>
    <row r="832" spans="1:13" ht="15.75" customHeight="1" x14ac:dyDescent="0.25">
      <c r="A832" s="119">
        <v>41982</v>
      </c>
      <c r="B832" s="61" t="s">
        <v>62</v>
      </c>
      <c r="C832" s="62" t="s">
        <v>71</v>
      </c>
      <c r="D832" s="61" t="s">
        <v>72</v>
      </c>
      <c r="E832" s="77" t="s">
        <v>73</v>
      </c>
      <c r="F832" s="104">
        <v>39</v>
      </c>
      <c r="G832" s="157"/>
      <c r="H832" s="103">
        <v>30.922356465</v>
      </c>
      <c r="I832" s="157"/>
      <c r="J832" s="104" t="s">
        <v>122</v>
      </c>
      <c r="K832" s="206"/>
      <c r="L832" s="158"/>
      <c r="M832" s="163"/>
    </row>
    <row r="833" spans="1:13" ht="15.75" customHeight="1" x14ac:dyDescent="0.25">
      <c r="A833" s="117">
        <v>42023</v>
      </c>
      <c r="B833" s="58" t="s">
        <v>62</v>
      </c>
      <c r="C833" s="59" t="s">
        <v>71</v>
      </c>
      <c r="D833" s="58" t="s">
        <v>72</v>
      </c>
      <c r="E833" s="82" t="s">
        <v>73</v>
      </c>
      <c r="F833" s="104">
        <v>37.5</v>
      </c>
      <c r="G833" s="134">
        <f>GEOMEAN(F833:F843)</f>
        <v>30.533043721517508</v>
      </c>
      <c r="H833" s="103" t="s">
        <v>9</v>
      </c>
      <c r="I833" s="134">
        <f>GEOMEAN(H834:H843)</f>
        <v>17.78874291747201</v>
      </c>
      <c r="J833" s="104">
        <v>100</v>
      </c>
      <c r="K833" s="155">
        <f>GEOMEAN(J833:J843)</f>
        <v>110.39103573339884</v>
      </c>
      <c r="L833" s="140" t="s">
        <v>29</v>
      </c>
      <c r="M833" s="153" t="s">
        <v>31</v>
      </c>
    </row>
    <row r="834" spans="1:13" ht="15.75" customHeight="1" x14ac:dyDescent="0.25">
      <c r="A834" s="118">
        <v>42060</v>
      </c>
      <c r="B834" s="55" t="s">
        <v>62</v>
      </c>
      <c r="C834" s="56" t="s">
        <v>71</v>
      </c>
      <c r="D834" s="55" t="s">
        <v>72</v>
      </c>
      <c r="E834" s="83" t="s">
        <v>73</v>
      </c>
      <c r="F834" s="104">
        <v>44.5</v>
      </c>
      <c r="G834" s="135"/>
      <c r="H834" s="103">
        <v>60.585586395348841</v>
      </c>
      <c r="I834" s="135"/>
      <c r="J834" s="104">
        <v>123.6</v>
      </c>
      <c r="K834" s="156"/>
      <c r="L834" s="141"/>
      <c r="M834" s="154"/>
    </row>
    <row r="835" spans="1:13" ht="15.75" customHeight="1" x14ac:dyDescent="0.25">
      <c r="A835" s="118">
        <v>42079</v>
      </c>
      <c r="B835" s="55" t="s">
        <v>62</v>
      </c>
      <c r="C835" s="56" t="s">
        <v>71</v>
      </c>
      <c r="D835" s="55" t="s">
        <v>72</v>
      </c>
      <c r="E835" s="83" t="s">
        <v>73</v>
      </c>
      <c r="F835" s="104">
        <v>52</v>
      </c>
      <c r="G835" s="135"/>
      <c r="H835" s="103">
        <v>8.3512359448818891</v>
      </c>
      <c r="I835" s="135"/>
      <c r="J835" s="104">
        <v>106.2</v>
      </c>
      <c r="K835" s="156"/>
      <c r="L835" s="141"/>
      <c r="M835" s="154"/>
    </row>
    <row r="836" spans="1:13" ht="15.75" customHeight="1" x14ac:dyDescent="0.25">
      <c r="A836" s="118">
        <v>42115</v>
      </c>
      <c r="B836" s="55" t="s">
        <v>62</v>
      </c>
      <c r="C836" s="56" t="s">
        <v>71</v>
      </c>
      <c r="D836" s="55" t="s">
        <v>72</v>
      </c>
      <c r="E836" s="83" t="s">
        <v>73</v>
      </c>
      <c r="F836" s="104">
        <v>47</v>
      </c>
      <c r="G836" s="135"/>
      <c r="H836" s="103">
        <v>34.678160709677414</v>
      </c>
      <c r="I836" s="135"/>
      <c r="J836" s="104">
        <v>138.1</v>
      </c>
      <c r="K836" s="156"/>
      <c r="L836" s="141"/>
      <c r="M836" s="154"/>
    </row>
    <row r="837" spans="1:13" ht="15.75" customHeight="1" x14ac:dyDescent="0.25">
      <c r="A837" s="118">
        <v>42156</v>
      </c>
      <c r="B837" s="55" t="s">
        <v>62</v>
      </c>
      <c r="C837" s="56" t="s">
        <v>71</v>
      </c>
      <c r="D837" s="55" t="s">
        <v>72</v>
      </c>
      <c r="E837" s="83" t="s">
        <v>73</v>
      </c>
      <c r="F837" s="104">
        <v>19</v>
      </c>
      <c r="G837" s="135"/>
      <c r="H837" s="103">
        <v>20.319719200000009</v>
      </c>
      <c r="I837" s="135"/>
      <c r="J837" s="104" t="s">
        <v>123</v>
      </c>
      <c r="K837" s="156"/>
      <c r="L837" s="141"/>
      <c r="M837" s="154"/>
    </row>
    <row r="838" spans="1:13" ht="15.75" customHeight="1" x14ac:dyDescent="0.25">
      <c r="A838" s="118">
        <v>42191</v>
      </c>
      <c r="B838" s="55" t="s">
        <v>62</v>
      </c>
      <c r="C838" s="56" t="s">
        <v>71</v>
      </c>
      <c r="D838" s="55" t="s">
        <v>72</v>
      </c>
      <c r="E838" s="83" t="s">
        <v>73</v>
      </c>
      <c r="F838" s="104">
        <v>5</v>
      </c>
      <c r="G838" s="135"/>
      <c r="H838" s="103">
        <v>5.1897661200000069</v>
      </c>
      <c r="I838" s="135"/>
      <c r="J838" s="104" t="s">
        <v>124</v>
      </c>
      <c r="K838" s="156"/>
      <c r="L838" s="141"/>
      <c r="M838" s="154"/>
    </row>
    <row r="839" spans="1:13" ht="15.75" customHeight="1" x14ac:dyDescent="0.25">
      <c r="A839" s="118">
        <v>42219</v>
      </c>
      <c r="B839" s="55" t="s">
        <v>62</v>
      </c>
      <c r="C839" s="56" t="s">
        <v>71</v>
      </c>
      <c r="D839" s="55" t="s">
        <v>72</v>
      </c>
      <c r="E839" s="83" t="s">
        <v>73</v>
      </c>
      <c r="F839" s="104">
        <v>5</v>
      </c>
      <c r="G839" s="135"/>
      <c r="H839" s="103">
        <v>3.2333066699999966</v>
      </c>
      <c r="I839" s="135"/>
      <c r="J839" s="104">
        <v>99.5</v>
      </c>
      <c r="K839" s="156"/>
      <c r="L839" s="141"/>
      <c r="M839" s="154"/>
    </row>
    <row r="840" spans="1:13" ht="15.75" customHeight="1" x14ac:dyDescent="0.25">
      <c r="A840" s="118">
        <v>42240</v>
      </c>
      <c r="B840" s="55" t="s">
        <v>62</v>
      </c>
      <c r="C840" s="56" t="s">
        <v>71</v>
      </c>
      <c r="D840" s="55" t="s">
        <v>72</v>
      </c>
      <c r="E840" s="83" t="s">
        <v>73</v>
      </c>
      <c r="F840" s="104">
        <v>26.000000000000004</v>
      </c>
      <c r="G840" s="135"/>
      <c r="H840" s="103">
        <v>9.0486249562499967</v>
      </c>
      <c r="I840" s="135"/>
      <c r="J840" s="104">
        <v>105.1</v>
      </c>
      <c r="K840" s="156"/>
      <c r="L840" s="141"/>
      <c r="M840" s="154"/>
    </row>
    <row r="841" spans="1:13" ht="15.75" customHeight="1" x14ac:dyDescent="0.25">
      <c r="A841" s="118">
        <v>42303</v>
      </c>
      <c r="B841" s="55" t="s">
        <v>62</v>
      </c>
      <c r="C841" s="56" t="s">
        <v>71</v>
      </c>
      <c r="D841" s="55" t="s">
        <v>72</v>
      </c>
      <c r="E841" s="83" t="s">
        <v>73</v>
      </c>
      <c r="F841" s="104">
        <v>73.000000000000014</v>
      </c>
      <c r="G841" s="135"/>
      <c r="H841" s="103">
        <v>38.78</v>
      </c>
      <c r="I841" s="135"/>
      <c r="J841" s="104">
        <v>99.3</v>
      </c>
      <c r="K841" s="156"/>
      <c r="L841" s="141"/>
      <c r="M841" s="154"/>
    </row>
    <row r="842" spans="1:13" ht="15.75" customHeight="1" x14ac:dyDescent="0.25">
      <c r="A842" s="118">
        <v>42331</v>
      </c>
      <c r="B842" s="55" t="s">
        <v>62</v>
      </c>
      <c r="C842" s="56" t="s">
        <v>71</v>
      </c>
      <c r="D842" s="55" t="s">
        <v>72</v>
      </c>
      <c r="E842" s="83" t="s">
        <v>73</v>
      </c>
      <c r="F842" s="104">
        <v>103.5</v>
      </c>
      <c r="G842" s="135"/>
      <c r="H842" s="103">
        <v>41.641076990699993</v>
      </c>
      <c r="I842" s="135"/>
      <c r="J842" s="104">
        <v>109.6</v>
      </c>
      <c r="K842" s="156"/>
      <c r="L842" s="141"/>
      <c r="M842" s="154"/>
    </row>
    <row r="843" spans="1:13" ht="15.75" customHeight="1" x14ac:dyDescent="0.25">
      <c r="A843" s="119">
        <v>42347</v>
      </c>
      <c r="B843" s="61" t="s">
        <v>62</v>
      </c>
      <c r="C843" s="62" t="s">
        <v>71</v>
      </c>
      <c r="D843" s="61" t="s">
        <v>72</v>
      </c>
      <c r="E843" s="77" t="s">
        <v>73</v>
      </c>
      <c r="F843" s="104">
        <v>56.5</v>
      </c>
      <c r="G843" s="157"/>
      <c r="H843" s="103">
        <v>36.295411943999994</v>
      </c>
      <c r="I843" s="157"/>
      <c r="J843" s="104">
        <v>118</v>
      </c>
      <c r="K843" s="206"/>
      <c r="L843" s="158"/>
      <c r="M843" s="163"/>
    </row>
    <row r="844" spans="1:13" ht="15.75" customHeight="1" x14ac:dyDescent="0.25">
      <c r="A844" s="78">
        <v>42419</v>
      </c>
      <c r="B844" s="55" t="s">
        <v>62</v>
      </c>
      <c r="C844" s="56" t="s">
        <v>71</v>
      </c>
      <c r="D844" s="55" t="s">
        <v>72</v>
      </c>
      <c r="E844" s="83" t="s">
        <v>73</v>
      </c>
      <c r="F844" s="104">
        <v>79</v>
      </c>
      <c r="G844" s="135">
        <f>GEOMEAN(F844:F847)</f>
        <v>46.294883893013328</v>
      </c>
      <c r="H844" s="103">
        <v>15.27964935483871</v>
      </c>
      <c r="I844" s="137">
        <f>GEOMEAN(H844:H847)</f>
        <v>17.915326837508665</v>
      </c>
      <c r="J844" s="104">
        <v>101.4</v>
      </c>
      <c r="K844" s="139">
        <f>GEOMEAN(J844:J847)</f>
        <v>108.49007041778847</v>
      </c>
      <c r="L844" s="141" t="s">
        <v>29</v>
      </c>
      <c r="M844" s="143" t="s">
        <v>31</v>
      </c>
    </row>
    <row r="845" spans="1:13" ht="15.75" customHeight="1" x14ac:dyDescent="0.25">
      <c r="A845" s="78">
        <v>42514</v>
      </c>
      <c r="B845" s="55" t="s">
        <v>62</v>
      </c>
      <c r="C845" s="56" t="s">
        <v>71</v>
      </c>
      <c r="D845" s="55" t="s">
        <v>72</v>
      </c>
      <c r="E845" s="83" t="s">
        <v>73</v>
      </c>
      <c r="F845" s="104">
        <v>16</v>
      </c>
      <c r="G845" s="135"/>
      <c r="H845" s="103">
        <v>3.5010327000000006</v>
      </c>
      <c r="I845" s="137"/>
      <c r="J845" s="104">
        <v>105.4</v>
      </c>
      <c r="K845" s="139"/>
      <c r="L845" s="141"/>
      <c r="M845" s="143"/>
    </row>
    <row r="846" spans="1:13" ht="15.75" customHeight="1" x14ac:dyDescent="0.25">
      <c r="A846" s="78">
        <v>42615</v>
      </c>
      <c r="B846" s="55" t="s">
        <v>62</v>
      </c>
      <c r="C846" s="56" t="s">
        <v>71</v>
      </c>
      <c r="D846" s="55" t="s">
        <v>72</v>
      </c>
      <c r="E846" s="83" t="s">
        <v>73</v>
      </c>
      <c r="F846" s="104">
        <v>46</v>
      </c>
      <c r="G846" s="135"/>
      <c r="H846" s="103">
        <v>43.290080204081612</v>
      </c>
      <c r="I846" s="137"/>
      <c r="J846" s="104">
        <v>99.1</v>
      </c>
      <c r="K846" s="139"/>
      <c r="L846" s="141"/>
      <c r="M846" s="143"/>
    </row>
    <row r="847" spans="1:13" ht="15.75" customHeight="1" x14ac:dyDescent="0.25">
      <c r="A847" s="78">
        <v>42688</v>
      </c>
      <c r="B847" s="61" t="s">
        <v>62</v>
      </c>
      <c r="C847" s="62" t="s">
        <v>71</v>
      </c>
      <c r="D847" s="61" t="s">
        <v>72</v>
      </c>
      <c r="E847" s="77" t="s">
        <v>73</v>
      </c>
      <c r="F847" s="104">
        <v>79</v>
      </c>
      <c r="G847" s="135"/>
      <c r="H847" s="103">
        <v>44.483709599999997</v>
      </c>
      <c r="I847" s="137"/>
      <c r="J847" s="104">
        <v>130.80000000000001</v>
      </c>
      <c r="K847" s="139"/>
      <c r="L847" s="158"/>
      <c r="M847" s="159"/>
    </row>
    <row r="848" spans="1:13" ht="15.75" customHeight="1" x14ac:dyDescent="0.25">
      <c r="A848" s="81">
        <v>42762</v>
      </c>
      <c r="B848" s="55" t="s">
        <v>62</v>
      </c>
      <c r="C848" s="56" t="s">
        <v>71</v>
      </c>
      <c r="D848" s="55" t="s">
        <v>72</v>
      </c>
      <c r="E848" s="83" t="s">
        <v>73</v>
      </c>
      <c r="F848" s="104">
        <v>35</v>
      </c>
      <c r="G848" s="134">
        <f>GEOMEAN(F848:F851)</f>
        <v>53.277554769052038</v>
      </c>
      <c r="H848" s="103">
        <v>29.037977099999992</v>
      </c>
      <c r="I848" s="136">
        <f>GEOMEAN(H848:H851)</f>
        <v>31.336314161987104</v>
      </c>
      <c r="J848" s="104">
        <v>102</v>
      </c>
      <c r="K848" s="138">
        <f>GEOMEAN(J848:J851)</f>
        <v>97.142752888873815</v>
      </c>
      <c r="L848" s="140" t="s">
        <v>29</v>
      </c>
      <c r="M848" s="142" t="s">
        <v>31</v>
      </c>
    </row>
    <row r="849" spans="1:13" ht="15.75" customHeight="1" x14ac:dyDescent="0.25">
      <c r="A849" s="78">
        <v>42845</v>
      </c>
      <c r="B849" s="55" t="s">
        <v>62</v>
      </c>
      <c r="C849" s="56" t="s">
        <v>71</v>
      </c>
      <c r="D849" s="55" t="s">
        <v>72</v>
      </c>
      <c r="E849" s="83" t="s">
        <v>73</v>
      </c>
      <c r="F849" s="104">
        <v>58</v>
      </c>
      <c r="G849" s="135"/>
      <c r="H849" s="103">
        <v>47.023674499999991</v>
      </c>
      <c r="I849" s="137"/>
      <c r="J849" s="104">
        <v>80.5</v>
      </c>
      <c r="K849" s="139"/>
      <c r="L849" s="141"/>
      <c r="M849" s="143"/>
    </row>
    <row r="850" spans="1:13" ht="15.75" customHeight="1" x14ac:dyDescent="0.25">
      <c r="A850" s="78">
        <v>42930</v>
      </c>
      <c r="B850" s="55" t="s">
        <v>62</v>
      </c>
      <c r="C850" s="56" t="s">
        <v>71</v>
      </c>
      <c r="D850" s="55" t="s">
        <v>72</v>
      </c>
      <c r="E850" s="83" t="s">
        <v>73</v>
      </c>
      <c r="F850" s="104">
        <v>49</v>
      </c>
      <c r="G850" s="135"/>
      <c r="H850" s="103">
        <v>18.534879000000007</v>
      </c>
      <c r="I850" s="137"/>
      <c r="J850" s="104">
        <v>102.8</v>
      </c>
      <c r="K850" s="139"/>
      <c r="L850" s="141"/>
      <c r="M850" s="143"/>
    </row>
    <row r="851" spans="1:13" ht="15.75" customHeight="1" x14ac:dyDescent="0.25">
      <c r="A851" s="78">
        <v>43021</v>
      </c>
      <c r="B851" s="55" t="s">
        <v>62</v>
      </c>
      <c r="C851" s="56" t="s">
        <v>71</v>
      </c>
      <c r="D851" s="55" t="s">
        <v>72</v>
      </c>
      <c r="E851" s="83" t="s">
        <v>73</v>
      </c>
      <c r="F851" s="104">
        <v>81</v>
      </c>
      <c r="G851" s="135"/>
      <c r="H851" s="103">
        <v>38.099473500000002</v>
      </c>
      <c r="I851" s="137"/>
      <c r="J851" s="104">
        <v>105.5</v>
      </c>
      <c r="K851" s="139"/>
      <c r="L851" s="141"/>
      <c r="M851" s="143"/>
    </row>
    <row r="852" spans="1:13" ht="15.75" customHeight="1" x14ac:dyDescent="0.25">
      <c r="A852" s="81">
        <v>43131</v>
      </c>
      <c r="B852" s="58" t="s">
        <v>62</v>
      </c>
      <c r="C852" s="59" t="s">
        <v>71</v>
      </c>
      <c r="D852" s="58" t="s">
        <v>72</v>
      </c>
      <c r="E852" s="82" t="s">
        <v>73</v>
      </c>
      <c r="F852" s="104">
        <v>62</v>
      </c>
      <c r="G852" s="134">
        <f>GEOMEAN(F852:F861)</f>
        <v>44.453029540860868</v>
      </c>
      <c r="H852" s="103">
        <v>18.5</v>
      </c>
      <c r="I852" s="134">
        <f>GEOMEAN(H852:H861)</f>
        <v>21.576058455044311</v>
      </c>
      <c r="J852" s="104">
        <v>107.7</v>
      </c>
      <c r="K852" s="155">
        <f>GEOMEAN(J852:J861)</f>
        <v>114.37457590265949</v>
      </c>
      <c r="L852" s="140" t="s">
        <v>29</v>
      </c>
      <c r="M852" s="142" t="s">
        <v>31</v>
      </c>
    </row>
    <row r="853" spans="1:13" ht="15.75" customHeight="1" x14ac:dyDescent="0.25">
      <c r="A853" s="78">
        <v>43187</v>
      </c>
      <c r="B853" s="55" t="s">
        <v>62</v>
      </c>
      <c r="C853" s="56" t="s">
        <v>71</v>
      </c>
      <c r="D853" s="55" t="s">
        <v>72</v>
      </c>
      <c r="E853" s="83" t="s">
        <v>73</v>
      </c>
      <c r="F853" s="104">
        <v>55</v>
      </c>
      <c r="G853" s="135"/>
      <c r="H853" s="103">
        <v>76.099999999999994</v>
      </c>
      <c r="I853" s="135"/>
      <c r="J853" s="104">
        <v>147.80000000000001</v>
      </c>
      <c r="K853" s="156"/>
      <c r="L853" s="141"/>
      <c r="M853" s="143"/>
    </row>
    <row r="854" spans="1:13" ht="15.75" customHeight="1" x14ac:dyDescent="0.25">
      <c r="A854" s="78">
        <v>43216</v>
      </c>
      <c r="B854" s="55" t="s">
        <v>62</v>
      </c>
      <c r="C854" s="56" t="s">
        <v>71</v>
      </c>
      <c r="D854" s="55" t="s">
        <v>72</v>
      </c>
      <c r="E854" s="83" t="s">
        <v>73</v>
      </c>
      <c r="F854" s="104">
        <v>43</v>
      </c>
      <c r="G854" s="135"/>
      <c r="H854" s="103">
        <v>34.1</v>
      </c>
      <c r="I854" s="135"/>
      <c r="J854" s="104">
        <v>139.65</v>
      </c>
      <c r="K854" s="156"/>
      <c r="L854" s="141"/>
      <c r="M854" s="143"/>
    </row>
    <row r="855" spans="1:13" ht="15.75" customHeight="1" x14ac:dyDescent="0.25">
      <c r="A855" s="78">
        <v>43248</v>
      </c>
      <c r="B855" s="55" t="s">
        <v>62</v>
      </c>
      <c r="C855" s="56" t="s">
        <v>71</v>
      </c>
      <c r="D855" s="55" t="s">
        <v>72</v>
      </c>
      <c r="E855" s="83" t="s">
        <v>73</v>
      </c>
      <c r="F855" s="104">
        <v>36.500000000000007</v>
      </c>
      <c r="G855" s="135"/>
      <c r="H855" s="103">
        <v>12.566236075800008</v>
      </c>
      <c r="I855" s="135"/>
      <c r="J855" s="104">
        <v>132.5</v>
      </c>
      <c r="K855" s="156"/>
      <c r="L855" s="141"/>
      <c r="M855" s="143"/>
    </row>
    <row r="856" spans="1:13" ht="15.75" customHeight="1" x14ac:dyDescent="0.25">
      <c r="A856" s="78">
        <v>43278</v>
      </c>
      <c r="B856" s="55" t="s">
        <v>62</v>
      </c>
      <c r="C856" s="56" t="s">
        <v>71</v>
      </c>
      <c r="D856" s="55" t="s">
        <v>72</v>
      </c>
      <c r="E856" s="83" t="s">
        <v>73</v>
      </c>
      <c r="F856" s="104">
        <v>34</v>
      </c>
      <c r="G856" s="135"/>
      <c r="H856" s="103">
        <v>5.3807783452500058</v>
      </c>
      <c r="I856" s="135"/>
      <c r="J856" s="104">
        <v>123.25</v>
      </c>
      <c r="K856" s="156"/>
      <c r="L856" s="141"/>
      <c r="M856" s="143"/>
    </row>
    <row r="857" spans="1:13" ht="15.75" customHeight="1" x14ac:dyDescent="0.25">
      <c r="A857" s="78">
        <v>43306</v>
      </c>
      <c r="B857" s="55" t="s">
        <v>62</v>
      </c>
      <c r="C857" s="56" t="s">
        <v>71</v>
      </c>
      <c r="D857" s="55" t="s">
        <v>72</v>
      </c>
      <c r="E857" s="83" t="s">
        <v>73</v>
      </c>
      <c r="F857" s="104">
        <v>25</v>
      </c>
      <c r="G857" s="135"/>
      <c r="H857" s="103">
        <v>5.7</v>
      </c>
      <c r="I857" s="135"/>
      <c r="J857" s="104">
        <v>110.45</v>
      </c>
      <c r="K857" s="156"/>
      <c r="L857" s="141"/>
      <c r="M857" s="143"/>
    </row>
    <row r="858" spans="1:13" ht="15.75" customHeight="1" x14ac:dyDescent="0.25">
      <c r="A858" s="78">
        <v>43348</v>
      </c>
      <c r="B858" s="55" t="s">
        <v>62</v>
      </c>
      <c r="C858" s="56" t="s">
        <v>71</v>
      </c>
      <c r="D858" s="55" t="s">
        <v>72</v>
      </c>
      <c r="E858" s="83" t="s">
        <v>73</v>
      </c>
      <c r="F858" s="104">
        <v>34</v>
      </c>
      <c r="G858" s="135"/>
      <c r="H858" s="103">
        <v>19.79</v>
      </c>
      <c r="I858" s="135"/>
      <c r="J858" s="104">
        <v>118.95</v>
      </c>
      <c r="K858" s="156"/>
      <c r="L858" s="141"/>
      <c r="M858" s="143"/>
    </row>
    <row r="859" spans="1:13" ht="15.75" customHeight="1" x14ac:dyDescent="0.25">
      <c r="A859" s="78">
        <v>43369</v>
      </c>
      <c r="B859" s="55" t="s">
        <v>62</v>
      </c>
      <c r="C859" s="56" t="s">
        <v>71</v>
      </c>
      <c r="D859" s="55" t="s">
        <v>72</v>
      </c>
      <c r="E859" s="83" t="s">
        <v>73</v>
      </c>
      <c r="F859" s="104">
        <v>37</v>
      </c>
      <c r="G859" s="135"/>
      <c r="H859" s="103">
        <v>39.409999999999997</v>
      </c>
      <c r="I859" s="135"/>
      <c r="J859" s="104">
        <v>93.85</v>
      </c>
      <c r="K859" s="156"/>
      <c r="L859" s="141"/>
      <c r="M859" s="143"/>
    </row>
    <row r="860" spans="1:13" ht="15.75" customHeight="1" x14ac:dyDescent="0.25">
      <c r="A860" s="78">
        <v>43397</v>
      </c>
      <c r="B860" s="55" t="s">
        <v>62</v>
      </c>
      <c r="C860" s="56" t="s">
        <v>71</v>
      </c>
      <c r="D860" s="55" t="s">
        <v>72</v>
      </c>
      <c r="E860" s="83" t="s">
        <v>73</v>
      </c>
      <c r="F860" s="104">
        <v>65</v>
      </c>
      <c r="G860" s="135"/>
      <c r="H860" s="103">
        <v>70.22</v>
      </c>
      <c r="I860" s="135"/>
      <c r="J860" s="104">
        <v>89.9</v>
      </c>
      <c r="K860" s="156"/>
      <c r="L860" s="141"/>
      <c r="M860" s="143"/>
    </row>
    <row r="861" spans="1:13" ht="15.75" customHeight="1" x14ac:dyDescent="0.25">
      <c r="A861" s="78">
        <v>43432</v>
      </c>
      <c r="B861" s="55" t="s">
        <v>62</v>
      </c>
      <c r="C861" s="56" t="s">
        <v>71</v>
      </c>
      <c r="D861" s="55" t="s">
        <v>72</v>
      </c>
      <c r="E861" s="83" t="s">
        <v>73</v>
      </c>
      <c r="F861" s="104">
        <v>81</v>
      </c>
      <c r="G861" s="157"/>
      <c r="H861" s="103" t="s">
        <v>9</v>
      </c>
      <c r="I861" s="157"/>
      <c r="J861" s="104">
        <v>95.2</v>
      </c>
      <c r="K861" s="206"/>
      <c r="L861" s="158"/>
      <c r="M861" s="159"/>
    </row>
    <row r="862" spans="1:13" ht="15.75" customHeight="1" x14ac:dyDescent="0.25">
      <c r="A862" s="81">
        <v>43495</v>
      </c>
      <c r="B862" s="58" t="s">
        <v>62</v>
      </c>
      <c r="C862" s="59" t="s">
        <v>71</v>
      </c>
      <c r="D862" s="58" t="s">
        <v>72</v>
      </c>
      <c r="E862" s="82" t="s">
        <v>73</v>
      </c>
      <c r="F862" s="104">
        <v>72</v>
      </c>
      <c r="G862" s="134">
        <f>GEOMEAN(F862:F873)</f>
        <v>49.741172437406377</v>
      </c>
      <c r="H862" s="103">
        <v>63.77</v>
      </c>
      <c r="I862" s="134">
        <f>GEOMEAN(H862:H873)</f>
        <v>37.241052071989948</v>
      </c>
      <c r="J862" s="104">
        <v>116.7</v>
      </c>
      <c r="K862" s="155">
        <f>GEOMEAN(J862:J873)</f>
        <v>102.19030321551881</v>
      </c>
      <c r="L862" s="140" t="s">
        <v>29</v>
      </c>
      <c r="M862" s="142" t="s">
        <v>31</v>
      </c>
    </row>
    <row r="863" spans="1:13" ht="15.75" customHeight="1" x14ac:dyDescent="0.25">
      <c r="A863" s="78">
        <v>43523</v>
      </c>
      <c r="B863" s="55" t="s">
        <v>62</v>
      </c>
      <c r="C863" s="56" t="s">
        <v>71</v>
      </c>
      <c r="D863" s="55" t="s">
        <v>72</v>
      </c>
      <c r="E863" s="83" t="s">
        <v>73</v>
      </c>
      <c r="F863" s="104">
        <v>60</v>
      </c>
      <c r="G863" s="135"/>
      <c r="H863" s="103">
        <v>32.739392436300008</v>
      </c>
      <c r="I863" s="135"/>
      <c r="J863" s="104">
        <v>116.35</v>
      </c>
      <c r="K863" s="156"/>
      <c r="L863" s="141"/>
      <c r="M863" s="143"/>
    </row>
    <row r="864" spans="1:13" ht="15.75" customHeight="1" x14ac:dyDescent="0.25">
      <c r="A864" s="78">
        <v>43551</v>
      </c>
      <c r="B864" s="55" t="s">
        <v>62</v>
      </c>
      <c r="C864" s="56" t="s">
        <v>71</v>
      </c>
      <c r="D864" s="55" t="s">
        <v>72</v>
      </c>
      <c r="E864" s="83" t="s">
        <v>73</v>
      </c>
      <c r="F864" s="104">
        <v>45</v>
      </c>
      <c r="G864" s="135"/>
      <c r="H864" s="103">
        <v>14.783754147937493</v>
      </c>
      <c r="I864" s="135"/>
      <c r="J864" s="104">
        <v>105.15</v>
      </c>
      <c r="K864" s="156"/>
      <c r="L864" s="141"/>
      <c r="M864" s="143"/>
    </row>
    <row r="865" spans="1:13" ht="15.75" customHeight="1" x14ac:dyDescent="0.25">
      <c r="A865" s="78">
        <v>43584</v>
      </c>
      <c r="B865" s="55" t="s">
        <v>62</v>
      </c>
      <c r="C865" s="56" t="s">
        <v>71</v>
      </c>
      <c r="D865" s="55" t="s">
        <v>72</v>
      </c>
      <c r="E865" s="83" t="s">
        <v>73</v>
      </c>
      <c r="F865" s="104">
        <v>43</v>
      </c>
      <c r="G865" s="135"/>
      <c r="H865" s="103">
        <v>13.82</v>
      </c>
      <c r="I865" s="135"/>
      <c r="J865" s="104">
        <v>99.698017120361328</v>
      </c>
      <c r="K865" s="156"/>
      <c r="L865" s="141"/>
      <c r="M865" s="143"/>
    </row>
    <row r="866" spans="1:13" ht="15.75" customHeight="1" x14ac:dyDescent="0.25">
      <c r="A866" s="78">
        <v>43619</v>
      </c>
      <c r="B866" s="55" t="s">
        <v>62</v>
      </c>
      <c r="C866" s="56" t="s">
        <v>71</v>
      </c>
      <c r="D866" s="55" t="s">
        <v>72</v>
      </c>
      <c r="E866" s="83" t="s">
        <v>73</v>
      </c>
      <c r="F866" s="104">
        <v>35</v>
      </c>
      <c r="G866" s="135"/>
      <c r="H866" s="103">
        <v>59.44</v>
      </c>
      <c r="I866" s="135"/>
      <c r="J866" s="104">
        <v>119.9</v>
      </c>
      <c r="K866" s="156"/>
      <c r="L866" s="141"/>
      <c r="M866" s="143"/>
    </row>
    <row r="867" spans="1:13" ht="15.75" customHeight="1" x14ac:dyDescent="0.25">
      <c r="A867" s="78">
        <v>43642</v>
      </c>
      <c r="B867" s="55" t="s">
        <v>62</v>
      </c>
      <c r="C867" s="56" t="s">
        <v>71</v>
      </c>
      <c r="D867" s="55" t="s">
        <v>72</v>
      </c>
      <c r="E867" s="83" t="s">
        <v>73</v>
      </c>
      <c r="F867" s="104">
        <v>38</v>
      </c>
      <c r="G867" s="135"/>
      <c r="H867" s="103">
        <v>39.47</v>
      </c>
      <c r="I867" s="135"/>
      <c r="J867" s="104">
        <v>108.2</v>
      </c>
      <c r="K867" s="156"/>
      <c r="L867" s="141"/>
      <c r="M867" s="143"/>
    </row>
    <row r="868" spans="1:13" ht="15.75" customHeight="1" x14ac:dyDescent="0.25">
      <c r="A868" s="78">
        <v>43670</v>
      </c>
      <c r="B868" s="55" t="s">
        <v>62</v>
      </c>
      <c r="C868" s="56" t="s">
        <v>71</v>
      </c>
      <c r="D868" s="55" t="s">
        <v>72</v>
      </c>
      <c r="E868" s="83" t="s">
        <v>73</v>
      </c>
      <c r="F868" s="104">
        <v>31.5</v>
      </c>
      <c r="G868" s="135"/>
      <c r="H868" s="103">
        <v>15.021901600199996</v>
      </c>
      <c r="I868" s="135"/>
      <c r="J868" s="104">
        <v>96</v>
      </c>
      <c r="K868" s="156"/>
      <c r="L868" s="141"/>
      <c r="M868" s="143"/>
    </row>
    <row r="869" spans="1:13" ht="15.75" customHeight="1" x14ac:dyDescent="0.25">
      <c r="A869" s="78">
        <v>43714</v>
      </c>
      <c r="B869" s="55" t="s">
        <v>62</v>
      </c>
      <c r="C869" s="56" t="s">
        <v>71</v>
      </c>
      <c r="D869" s="55" t="s">
        <v>72</v>
      </c>
      <c r="E869" s="83" t="s">
        <v>73</v>
      </c>
      <c r="F869" s="104">
        <v>31</v>
      </c>
      <c r="G869" s="135"/>
      <c r="H869" s="103">
        <v>21.930365861249992</v>
      </c>
      <c r="I869" s="135"/>
      <c r="J869" s="104">
        <v>81.400000000000006</v>
      </c>
      <c r="K869" s="156"/>
      <c r="L869" s="141"/>
      <c r="M869" s="143"/>
    </row>
    <row r="870" spans="1:13" ht="15.75" customHeight="1" x14ac:dyDescent="0.25">
      <c r="A870" s="78">
        <v>43733</v>
      </c>
      <c r="B870" s="55" t="s">
        <v>62</v>
      </c>
      <c r="C870" s="56" t="s">
        <v>71</v>
      </c>
      <c r="D870" s="55" t="s">
        <v>72</v>
      </c>
      <c r="E870" s="83" t="s">
        <v>73</v>
      </c>
      <c r="F870" s="104">
        <v>86</v>
      </c>
      <c r="G870" s="135"/>
      <c r="H870" s="103">
        <v>187.54</v>
      </c>
      <c r="I870" s="135"/>
      <c r="J870" s="104">
        <v>95.15</v>
      </c>
      <c r="K870" s="156"/>
      <c r="L870" s="141"/>
      <c r="M870" s="143"/>
    </row>
    <row r="871" spans="1:13" ht="15.75" customHeight="1" x14ac:dyDescent="0.25">
      <c r="A871" s="78">
        <v>43766</v>
      </c>
      <c r="B871" s="55" t="s">
        <v>62</v>
      </c>
      <c r="C871" s="56" t="s">
        <v>71</v>
      </c>
      <c r="D871" s="55" t="s">
        <v>72</v>
      </c>
      <c r="E871" s="83" t="s">
        <v>73</v>
      </c>
      <c r="F871" s="104">
        <v>60</v>
      </c>
      <c r="G871" s="135"/>
      <c r="H871" s="103">
        <v>33.07</v>
      </c>
      <c r="I871" s="135"/>
      <c r="J871" s="104">
        <v>91.3</v>
      </c>
      <c r="K871" s="156"/>
      <c r="L871" s="141"/>
      <c r="M871" s="143"/>
    </row>
    <row r="872" spans="1:13" ht="15.75" customHeight="1" x14ac:dyDescent="0.25">
      <c r="A872" s="78">
        <v>43794</v>
      </c>
      <c r="B872" s="55" t="s">
        <v>62</v>
      </c>
      <c r="C872" s="56" t="s">
        <v>71</v>
      </c>
      <c r="D872" s="55" t="s">
        <v>72</v>
      </c>
      <c r="E872" s="83" t="s">
        <v>73</v>
      </c>
      <c r="F872" s="104">
        <v>65</v>
      </c>
      <c r="G872" s="135"/>
      <c r="H872" s="103">
        <v>67.752499668150023</v>
      </c>
      <c r="I872" s="135"/>
      <c r="J872" s="104">
        <v>107.6</v>
      </c>
      <c r="K872" s="156"/>
      <c r="L872" s="141"/>
      <c r="M872" s="143"/>
    </row>
    <row r="873" spans="1:13" ht="15.75" customHeight="1" x14ac:dyDescent="0.25">
      <c r="A873" s="75">
        <v>43817</v>
      </c>
      <c r="B873" s="61" t="s">
        <v>62</v>
      </c>
      <c r="C873" s="62" t="s">
        <v>71</v>
      </c>
      <c r="D873" s="61" t="s">
        <v>72</v>
      </c>
      <c r="E873" s="77" t="s">
        <v>73</v>
      </c>
      <c r="F873" s="104">
        <v>63</v>
      </c>
      <c r="G873" s="157"/>
      <c r="H873" s="103">
        <v>51.370446864000016</v>
      </c>
      <c r="I873" s="157"/>
      <c r="J873" s="104">
        <v>96.15</v>
      </c>
      <c r="K873" s="206"/>
      <c r="L873" s="158"/>
      <c r="M873" s="159"/>
    </row>
    <row r="874" spans="1:13" ht="15.75" customHeight="1" x14ac:dyDescent="0.25">
      <c r="A874" s="78">
        <v>43852</v>
      </c>
      <c r="B874" s="55" t="s">
        <v>62</v>
      </c>
      <c r="C874" s="56" t="s">
        <v>71</v>
      </c>
      <c r="D874" s="55" t="s">
        <v>72</v>
      </c>
      <c r="E874" s="83" t="s">
        <v>73</v>
      </c>
      <c r="F874" s="104">
        <v>90</v>
      </c>
      <c r="G874" s="134">
        <f>GEOMEAN(F874:F883)</f>
        <v>47.207050338100515</v>
      </c>
      <c r="H874" s="103">
        <v>66.100870330000021</v>
      </c>
      <c r="I874" s="134">
        <f>GEOMEAN(H874:H883)</f>
        <v>26.37226760130752</v>
      </c>
      <c r="J874" s="104">
        <v>100.2</v>
      </c>
      <c r="K874" s="155">
        <f>GEOMEAN(J874:J883)</f>
        <v>102.42094841038306</v>
      </c>
      <c r="L874" s="140" t="s">
        <v>29</v>
      </c>
      <c r="M874" s="142" t="s">
        <v>31</v>
      </c>
    </row>
    <row r="875" spans="1:13" ht="15.75" customHeight="1" x14ac:dyDescent="0.25">
      <c r="A875" s="78">
        <v>43887</v>
      </c>
      <c r="B875" s="55" t="s">
        <v>62</v>
      </c>
      <c r="C875" s="56" t="s">
        <v>71</v>
      </c>
      <c r="D875" s="55" t="s">
        <v>72</v>
      </c>
      <c r="E875" s="83" t="s">
        <v>73</v>
      </c>
      <c r="F875" s="104">
        <v>75.5</v>
      </c>
      <c r="G875" s="135"/>
      <c r="H875" s="103">
        <v>52.660062556200003</v>
      </c>
      <c r="I875" s="135"/>
      <c r="J875" s="104">
        <v>140.15</v>
      </c>
      <c r="K875" s="156"/>
      <c r="L875" s="141"/>
      <c r="M875" s="143"/>
    </row>
    <row r="876" spans="1:13" ht="15.75" customHeight="1" x14ac:dyDescent="0.25">
      <c r="A876" s="78">
        <v>43987</v>
      </c>
      <c r="B876" s="55" t="s">
        <v>62</v>
      </c>
      <c r="C876" s="56" t="s">
        <v>71</v>
      </c>
      <c r="D876" s="55" t="s">
        <v>72</v>
      </c>
      <c r="E876" s="83" t="s">
        <v>73</v>
      </c>
      <c r="F876" s="104">
        <v>61.5</v>
      </c>
      <c r="G876" s="135"/>
      <c r="H876" s="103">
        <v>39.34182525075002</v>
      </c>
      <c r="I876" s="135"/>
      <c r="J876" s="104">
        <v>93.85</v>
      </c>
      <c r="K876" s="156"/>
      <c r="L876" s="141"/>
      <c r="M876" s="143"/>
    </row>
    <row r="877" spans="1:13" ht="15.75" customHeight="1" x14ac:dyDescent="0.25">
      <c r="A877" s="78">
        <v>44013</v>
      </c>
      <c r="B877" s="55" t="s">
        <v>62</v>
      </c>
      <c r="C877" s="56" t="s">
        <v>71</v>
      </c>
      <c r="D877" s="55" t="s">
        <v>72</v>
      </c>
      <c r="E877" s="83" t="s">
        <v>73</v>
      </c>
      <c r="F877" s="104">
        <v>26.5</v>
      </c>
      <c r="G877" s="135"/>
      <c r="H877" s="103">
        <v>14.774014755499984</v>
      </c>
      <c r="I877" s="135"/>
      <c r="J877" s="104">
        <v>105.2</v>
      </c>
      <c r="K877" s="156"/>
      <c r="L877" s="141"/>
      <c r="M877" s="143"/>
    </row>
    <row r="878" spans="1:13" ht="15.75" customHeight="1" x14ac:dyDescent="0.25">
      <c r="A878" s="78">
        <v>44041</v>
      </c>
      <c r="B878" s="55" t="s">
        <v>62</v>
      </c>
      <c r="C878" s="56" t="s">
        <v>71</v>
      </c>
      <c r="D878" s="55" t="s">
        <v>72</v>
      </c>
      <c r="E878" s="83" t="s">
        <v>73</v>
      </c>
      <c r="F878" s="104">
        <v>20</v>
      </c>
      <c r="G878" s="135"/>
      <c r="H878" s="103">
        <v>5.6371775047499932</v>
      </c>
      <c r="I878" s="135"/>
      <c r="J878" s="104">
        <v>106.4</v>
      </c>
      <c r="K878" s="156"/>
      <c r="L878" s="141"/>
      <c r="M878" s="143"/>
    </row>
    <row r="879" spans="1:13" ht="15.75" customHeight="1" x14ac:dyDescent="0.25">
      <c r="A879" s="78">
        <v>44077</v>
      </c>
      <c r="B879" s="55" t="s">
        <v>62</v>
      </c>
      <c r="C879" s="56" t="s">
        <v>71</v>
      </c>
      <c r="D879" s="55" t="s">
        <v>72</v>
      </c>
      <c r="E879" s="83" t="s">
        <v>73</v>
      </c>
      <c r="F879" s="104">
        <v>25.500000000000004</v>
      </c>
      <c r="G879" s="135"/>
      <c r="H879" s="103">
        <v>16.213694319899993</v>
      </c>
      <c r="I879" s="135"/>
      <c r="J879" s="104">
        <v>86</v>
      </c>
      <c r="K879" s="156"/>
      <c r="L879" s="141"/>
      <c r="M879" s="143"/>
    </row>
    <row r="880" spans="1:13" ht="15.75" customHeight="1" x14ac:dyDescent="0.25">
      <c r="A880" s="78">
        <v>44104</v>
      </c>
      <c r="B880" s="55" t="s">
        <v>62</v>
      </c>
      <c r="C880" s="56" t="s">
        <v>71</v>
      </c>
      <c r="D880" s="55" t="s">
        <v>72</v>
      </c>
      <c r="E880" s="83" t="s">
        <v>73</v>
      </c>
      <c r="F880" s="104">
        <v>30.5</v>
      </c>
      <c r="G880" s="135"/>
      <c r="H880" s="103">
        <v>18.169329997499993</v>
      </c>
      <c r="I880" s="135"/>
      <c r="J880" s="104">
        <v>80.099999999999994</v>
      </c>
      <c r="K880" s="156"/>
      <c r="L880" s="141"/>
      <c r="M880" s="143"/>
    </row>
    <row r="881" spans="1:13" ht="15.75" customHeight="1" x14ac:dyDescent="0.25">
      <c r="A881" s="78">
        <v>44132</v>
      </c>
      <c r="B881" s="55" t="s">
        <v>62</v>
      </c>
      <c r="C881" s="56" t="s">
        <v>71</v>
      </c>
      <c r="D881" s="55" t="s">
        <v>72</v>
      </c>
      <c r="E881" s="83" t="s">
        <v>73</v>
      </c>
      <c r="F881" s="104">
        <v>50.5</v>
      </c>
      <c r="G881" s="135"/>
      <c r="H881" s="103">
        <v>29.913647161199989</v>
      </c>
      <c r="I881" s="135"/>
      <c r="J881" s="104">
        <v>121.75</v>
      </c>
      <c r="K881" s="156"/>
      <c r="L881" s="141"/>
      <c r="M881" s="143"/>
    </row>
    <row r="882" spans="1:13" ht="15.75" customHeight="1" x14ac:dyDescent="0.25">
      <c r="A882" s="78">
        <v>44160</v>
      </c>
      <c r="B882" s="55" t="s">
        <v>62</v>
      </c>
      <c r="C882" s="56" t="s">
        <v>71</v>
      </c>
      <c r="D882" s="55" t="s">
        <v>72</v>
      </c>
      <c r="E882" s="83" t="s">
        <v>73</v>
      </c>
      <c r="F882" s="104">
        <v>63.5</v>
      </c>
      <c r="G882" s="135"/>
      <c r="H882" s="103">
        <v>40.001100599624998</v>
      </c>
      <c r="I882" s="135"/>
      <c r="J882" s="104">
        <v>98.199999999999989</v>
      </c>
      <c r="K882" s="156"/>
      <c r="L882" s="141"/>
      <c r="M882" s="143"/>
    </row>
    <row r="883" spans="1:13" ht="15.75" customHeight="1" x14ac:dyDescent="0.25">
      <c r="A883" s="78">
        <v>44181</v>
      </c>
      <c r="B883" s="55" t="s">
        <v>62</v>
      </c>
      <c r="C883" s="56" t="s">
        <v>71</v>
      </c>
      <c r="D883" s="55" t="s">
        <v>72</v>
      </c>
      <c r="E883" s="83" t="s">
        <v>73</v>
      </c>
      <c r="F883" s="92">
        <v>99.5</v>
      </c>
      <c r="G883" s="135"/>
      <c r="H883" s="96">
        <v>40.477086589500026</v>
      </c>
      <c r="I883" s="135"/>
      <c r="J883" s="92">
        <v>104.55</v>
      </c>
      <c r="K883" s="156"/>
      <c r="L883" s="141"/>
      <c r="M883" s="143"/>
    </row>
    <row r="884" spans="1:13" ht="15.75" customHeight="1" x14ac:dyDescent="0.25">
      <c r="A884" s="81">
        <v>44239.416666666664</v>
      </c>
      <c r="B884" s="58" t="s">
        <v>62</v>
      </c>
      <c r="C884" s="59" t="s">
        <v>71</v>
      </c>
      <c r="D884" s="58" t="s">
        <v>72</v>
      </c>
      <c r="E884" s="82" t="s">
        <v>73</v>
      </c>
      <c r="F884" s="104">
        <v>47</v>
      </c>
      <c r="G884" s="134">
        <f>GEOMEAN(F884:F887)</f>
        <v>32.650402438128552</v>
      </c>
      <c r="H884" s="103">
        <v>26.333707868852464</v>
      </c>
      <c r="I884" s="134">
        <f>GEOMEAN(H884:H887)</f>
        <v>19.623131635519243</v>
      </c>
      <c r="J884" s="104">
        <v>107.9</v>
      </c>
      <c r="K884" s="155">
        <f>GEOMEAN(J884:J887)</f>
        <v>116.66241755780966</v>
      </c>
      <c r="L884" s="140" t="s">
        <v>29</v>
      </c>
      <c r="M884" s="142" t="s">
        <v>31</v>
      </c>
    </row>
    <row r="885" spans="1:13" ht="15.75" customHeight="1" x14ac:dyDescent="0.25">
      <c r="A885" s="78">
        <v>44344.416666666664</v>
      </c>
      <c r="B885" s="55" t="s">
        <v>62</v>
      </c>
      <c r="C885" s="56" t="s">
        <v>71</v>
      </c>
      <c r="D885" s="55" t="s">
        <v>72</v>
      </c>
      <c r="E885" s="83" t="s">
        <v>73</v>
      </c>
      <c r="F885" s="104">
        <v>20</v>
      </c>
      <c r="G885" s="135"/>
      <c r="H885" s="103">
        <v>11.473972714285718</v>
      </c>
      <c r="I885" s="135"/>
      <c r="J885" s="104">
        <v>113.5</v>
      </c>
      <c r="K885" s="156"/>
      <c r="L885" s="141"/>
      <c r="M885" s="143"/>
    </row>
    <row r="886" spans="1:13" ht="15.75" customHeight="1" x14ac:dyDescent="0.25">
      <c r="A886" s="78">
        <v>44383.416666666664</v>
      </c>
      <c r="B886" s="55" t="s">
        <v>62</v>
      </c>
      <c r="C886" s="56" t="s">
        <v>71</v>
      </c>
      <c r="D886" s="55" t="s">
        <v>72</v>
      </c>
      <c r="E886" s="83" t="s">
        <v>73</v>
      </c>
      <c r="F886" s="104">
        <v>31</v>
      </c>
      <c r="G886" s="135"/>
      <c r="H886" s="103">
        <v>7.4114177819548859</v>
      </c>
      <c r="I886" s="135"/>
      <c r="J886" s="104">
        <v>121.1</v>
      </c>
      <c r="K886" s="156"/>
      <c r="L886" s="141"/>
      <c r="M886" s="143"/>
    </row>
    <row r="887" spans="1:13" ht="15.75" customHeight="1" thickBot="1" x14ac:dyDescent="0.3">
      <c r="A887" s="116">
        <v>44494.416666666664</v>
      </c>
      <c r="B887" s="63" t="s">
        <v>62</v>
      </c>
      <c r="C887" s="64" t="s">
        <v>71</v>
      </c>
      <c r="D887" s="63" t="s">
        <v>72</v>
      </c>
      <c r="E887" s="84" t="s">
        <v>73</v>
      </c>
      <c r="F887" s="107">
        <v>39</v>
      </c>
      <c r="G887" s="166"/>
      <c r="H887" s="106">
        <v>66.213439378881986</v>
      </c>
      <c r="I887" s="166"/>
      <c r="J887" s="107">
        <v>124.9</v>
      </c>
      <c r="K887" s="207"/>
      <c r="L887" s="169"/>
      <c r="M887" s="170"/>
    </row>
    <row r="888" spans="1:13" ht="15.75" customHeight="1" x14ac:dyDescent="0.25">
      <c r="A888" s="87">
        <v>37903</v>
      </c>
      <c r="B888" s="76" t="s">
        <v>62</v>
      </c>
      <c r="C888" s="90" t="s">
        <v>74</v>
      </c>
      <c r="D888" s="76" t="s">
        <v>75</v>
      </c>
      <c r="E888" s="86" t="s">
        <v>76</v>
      </c>
      <c r="F888" s="111">
        <v>10</v>
      </c>
      <c r="G888" s="109">
        <f>AVERAGE(F888)</f>
        <v>10</v>
      </c>
      <c r="H888" s="110">
        <v>3.08</v>
      </c>
      <c r="I888" s="121">
        <f>AVERAGE(H888)</f>
        <v>3.08</v>
      </c>
      <c r="J888" s="111">
        <v>92</v>
      </c>
      <c r="K888" s="124">
        <f>AVERAGE(J888)</f>
        <v>92</v>
      </c>
      <c r="L888" s="112" t="s">
        <v>28</v>
      </c>
      <c r="M888" s="113"/>
    </row>
    <row r="889" spans="1:13" ht="15.75" customHeight="1" x14ac:dyDescent="0.25">
      <c r="A889" s="81">
        <v>37992</v>
      </c>
      <c r="B889" s="58" t="s">
        <v>62</v>
      </c>
      <c r="C889" s="59" t="s">
        <v>74</v>
      </c>
      <c r="D889" s="58" t="s">
        <v>75</v>
      </c>
      <c r="E889" s="82" t="s">
        <v>76</v>
      </c>
      <c r="F889" s="104">
        <v>7</v>
      </c>
      <c r="G889" s="164">
        <f>GEOMEAN(F889:F891)</f>
        <v>8.8790400174260071</v>
      </c>
      <c r="H889" s="103">
        <v>5.77</v>
      </c>
      <c r="I889" s="165">
        <f>GEOMEAN(H889:H891)</f>
        <v>3.9712742432161092</v>
      </c>
      <c r="J889" s="104">
        <v>72</v>
      </c>
      <c r="K889" s="144">
        <f>GEOMEAN(J889:J891)</f>
        <v>89.017460699102855</v>
      </c>
      <c r="L889" s="140" t="s">
        <v>28</v>
      </c>
      <c r="M889" s="153" t="s">
        <v>31</v>
      </c>
    </row>
    <row r="890" spans="1:13" ht="15.75" customHeight="1" x14ac:dyDescent="0.25">
      <c r="A890" s="78">
        <v>38056</v>
      </c>
      <c r="B890" s="55" t="s">
        <v>62</v>
      </c>
      <c r="C890" s="56" t="s">
        <v>74</v>
      </c>
      <c r="D890" s="55" t="s">
        <v>75</v>
      </c>
      <c r="E890" s="83" t="s">
        <v>76</v>
      </c>
      <c r="F890" s="104">
        <v>10</v>
      </c>
      <c r="G890" s="164"/>
      <c r="H890" s="103">
        <v>4.74</v>
      </c>
      <c r="I890" s="165"/>
      <c r="J890" s="104">
        <v>97</v>
      </c>
      <c r="K890" s="144"/>
      <c r="L890" s="141"/>
      <c r="M890" s="154"/>
    </row>
    <row r="891" spans="1:13" ht="15.75" customHeight="1" x14ac:dyDescent="0.25">
      <c r="A891" s="75">
        <v>38167</v>
      </c>
      <c r="B891" s="61" t="s">
        <v>62</v>
      </c>
      <c r="C891" s="62" t="s">
        <v>74</v>
      </c>
      <c r="D891" s="61" t="s">
        <v>75</v>
      </c>
      <c r="E891" s="77" t="s">
        <v>76</v>
      </c>
      <c r="F891" s="104">
        <v>10</v>
      </c>
      <c r="G891" s="164"/>
      <c r="H891" s="103">
        <v>2.29</v>
      </c>
      <c r="I891" s="165"/>
      <c r="J891" s="104">
        <v>101</v>
      </c>
      <c r="K891" s="144"/>
      <c r="L891" s="158"/>
      <c r="M891" s="163"/>
    </row>
    <row r="892" spans="1:13" ht="15.75" customHeight="1" x14ac:dyDescent="0.25">
      <c r="A892" s="78">
        <v>38399</v>
      </c>
      <c r="B892" s="58" t="s">
        <v>62</v>
      </c>
      <c r="C892" s="59" t="s">
        <v>74</v>
      </c>
      <c r="D892" s="58" t="s">
        <v>75</v>
      </c>
      <c r="E892" s="82" t="s">
        <v>76</v>
      </c>
      <c r="F892" s="104">
        <v>3</v>
      </c>
      <c r="G892" s="164">
        <f>GEOMEAN(F892:F894)</f>
        <v>4.7176939803165334</v>
      </c>
      <c r="H892" s="103">
        <v>3.71</v>
      </c>
      <c r="I892" s="165">
        <f>GEOMEAN(H892:H894)</f>
        <v>3.2791411592360729</v>
      </c>
      <c r="J892" s="104">
        <v>104</v>
      </c>
      <c r="K892" s="144">
        <f>GEOMEAN(J892:J894)</f>
        <v>98.367080886903111</v>
      </c>
      <c r="L892" s="140" t="s">
        <v>28</v>
      </c>
      <c r="M892" s="153" t="s">
        <v>31</v>
      </c>
    </row>
    <row r="893" spans="1:13" ht="15.75" customHeight="1" x14ac:dyDescent="0.25">
      <c r="A893" s="78">
        <v>38489</v>
      </c>
      <c r="B893" s="55" t="s">
        <v>62</v>
      </c>
      <c r="C893" s="56" t="s">
        <v>74</v>
      </c>
      <c r="D893" s="55" t="s">
        <v>75</v>
      </c>
      <c r="E893" s="83" t="s">
        <v>76</v>
      </c>
      <c r="F893" s="104">
        <v>7</v>
      </c>
      <c r="G893" s="164"/>
      <c r="H893" s="103">
        <v>3.3</v>
      </c>
      <c r="I893" s="165"/>
      <c r="J893" s="104">
        <v>104</v>
      </c>
      <c r="K893" s="144"/>
      <c r="L893" s="141"/>
      <c r="M893" s="154"/>
    </row>
    <row r="894" spans="1:13" ht="15.75" customHeight="1" x14ac:dyDescent="0.25">
      <c r="A894" s="78">
        <v>38650</v>
      </c>
      <c r="B894" s="61" t="s">
        <v>62</v>
      </c>
      <c r="C894" s="62" t="s">
        <v>74</v>
      </c>
      <c r="D894" s="61" t="s">
        <v>75</v>
      </c>
      <c r="E894" s="77" t="s">
        <v>76</v>
      </c>
      <c r="F894" s="104">
        <v>5</v>
      </c>
      <c r="G894" s="164"/>
      <c r="H894" s="103">
        <v>2.88</v>
      </c>
      <c r="I894" s="165"/>
      <c r="J894" s="104">
        <v>88</v>
      </c>
      <c r="K894" s="144"/>
      <c r="L894" s="158"/>
      <c r="M894" s="163"/>
    </row>
    <row r="895" spans="1:13" ht="15.75" customHeight="1" x14ac:dyDescent="0.25">
      <c r="A895" s="81">
        <v>38782</v>
      </c>
      <c r="B895" s="58" t="s">
        <v>62</v>
      </c>
      <c r="C895" s="59" t="s">
        <v>74</v>
      </c>
      <c r="D895" s="58" t="s">
        <v>75</v>
      </c>
      <c r="E895" s="82" t="s">
        <v>76</v>
      </c>
      <c r="F895" s="104">
        <v>29</v>
      </c>
      <c r="G895" s="134">
        <f>GEOMEAN(F895:F897)</f>
        <v>12.041594578792296</v>
      </c>
      <c r="H895" s="103">
        <v>4.12</v>
      </c>
      <c r="I895" s="136">
        <f>GEOMEAN(H895:H897)</f>
        <v>2.513055120197869</v>
      </c>
      <c r="J895" s="104">
        <v>97</v>
      </c>
      <c r="K895" s="138">
        <f>GEOMEAN(J895:J897)</f>
        <v>98.592276123797618</v>
      </c>
      <c r="L895" s="140" t="s">
        <v>28</v>
      </c>
      <c r="M895" s="153" t="s">
        <v>31</v>
      </c>
    </row>
    <row r="896" spans="1:13" ht="15.75" customHeight="1" x14ac:dyDescent="0.25">
      <c r="A896" s="78">
        <v>38867</v>
      </c>
      <c r="B896" s="55" t="s">
        <v>62</v>
      </c>
      <c r="C896" s="56" t="s">
        <v>74</v>
      </c>
      <c r="D896" s="55" t="s">
        <v>75</v>
      </c>
      <c r="E896" s="83" t="s">
        <v>76</v>
      </c>
      <c r="F896" s="104">
        <v>5</v>
      </c>
      <c r="G896" s="135"/>
      <c r="H896" s="103">
        <v>1.03</v>
      </c>
      <c r="I896" s="137"/>
      <c r="J896" s="104">
        <v>104</v>
      </c>
      <c r="K896" s="139"/>
      <c r="L896" s="141"/>
      <c r="M896" s="154"/>
    </row>
    <row r="897" spans="1:13" ht="15.75" customHeight="1" x14ac:dyDescent="0.25">
      <c r="A897" s="75">
        <v>38981</v>
      </c>
      <c r="B897" s="61" t="s">
        <v>62</v>
      </c>
      <c r="C897" s="62" t="s">
        <v>74</v>
      </c>
      <c r="D897" s="61" t="s">
        <v>75</v>
      </c>
      <c r="E897" s="77" t="s">
        <v>76</v>
      </c>
      <c r="F897" s="104" t="s">
        <v>9</v>
      </c>
      <c r="G897" s="157"/>
      <c r="H897" s="103">
        <v>3.74</v>
      </c>
      <c r="I897" s="160"/>
      <c r="J897" s="104">
        <v>95</v>
      </c>
      <c r="K897" s="161"/>
      <c r="L897" s="158"/>
      <c r="M897" s="163"/>
    </row>
    <row r="898" spans="1:13" ht="15.75" customHeight="1" x14ac:dyDescent="0.25">
      <c r="A898" s="78">
        <v>39489</v>
      </c>
      <c r="B898" s="58" t="s">
        <v>62</v>
      </c>
      <c r="C898" s="59" t="s">
        <v>74</v>
      </c>
      <c r="D898" s="58" t="s">
        <v>75</v>
      </c>
      <c r="E898" s="82" t="s">
        <v>76</v>
      </c>
      <c r="F898" s="104">
        <v>9</v>
      </c>
      <c r="G898" s="134">
        <f>GEOMEAN(F898:F901)</f>
        <v>10.724818743274167</v>
      </c>
      <c r="H898" s="103" t="s">
        <v>9</v>
      </c>
      <c r="I898" s="136">
        <f>GEOMEAN(H899:H901)</f>
        <v>1.9594570202152792</v>
      </c>
      <c r="J898" s="104">
        <v>98</v>
      </c>
      <c r="K898" s="138">
        <f>GEOMEAN(J898:J901)</f>
        <v>100.55560419261371</v>
      </c>
      <c r="L898" s="140" t="s">
        <v>28</v>
      </c>
      <c r="M898" s="153" t="s">
        <v>31</v>
      </c>
    </row>
    <row r="899" spans="1:13" ht="15.75" customHeight="1" x14ac:dyDescent="0.25">
      <c r="A899" s="78">
        <v>39588</v>
      </c>
      <c r="B899" s="55" t="s">
        <v>62</v>
      </c>
      <c r="C899" s="56" t="s">
        <v>74</v>
      </c>
      <c r="D899" s="55" t="s">
        <v>75</v>
      </c>
      <c r="E899" s="83" t="s">
        <v>76</v>
      </c>
      <c r="F899" s="104">
        <v>6</v>
      </c>
      <c r="G899" s="135"/>
      <c r="H899" s="103">
        <v>1.29</v>
      </c>
      <c r="I899" s="137"/>
      <c r="J899" s="104">
        <v>106.9</v>
      </c>
      <c r="K899" s="139"/>
      <c r="L899" s="141"/>
      <c r="M899" s="154"/>
    </row>
    <row r="900" spans="1:13" ht="15.75" customHeight="1" x14ac:dyDescent="0.25">
      <c r="A900" s="78">
        <v>39685</v>
      </c>
      <c r="B900" s="55" t="s">
        <v>62</v>
      </c>
      <c r="C900" s="56" t="s">
        <v>74</v>
      </c>
      <c r="D900" s="55" t="s">
        <v>75</v>
      </c>
      <c r="E900" s="83" t="s">
        <v>76</v>
      </c>
      <c r="F900" s="104">
        <v>35</v>
      </c>
      <c r="G900" s="135"/>
      <c r="H900" s="103">
        <v>1.35</v>
      </c>
      <c r="I900" s="137"/>
      <c r="J900" s="104">
        <v>110.4</v>
      </c>
      <c r="K900" s="139"/>
      <c r="L900" s="141"/>
      <c r="M900" s="154"/>
    </row>
    <row r="901" spans="1:13" ht="15.75" customHeight="1" x14ac:dyDescent="0.25">
      <c r="A901" s="78">
        <v>39778</v>
      </c>
      <c r="B901" s="61" t="s">
        <v>62</v>
      </c>
      <c r="C901" s="62" t="s">
        <v>74</v>
      </c>
      <c r="D901" s="61" t="s">
        <v>75</v>
      </c>
      <c r="E901" s="77" t="s">
        <v>76</v>
      </c>
      <c r="F901" s="104">
        <v>7</v>
      </c>
      <c r="G901" s="157"/>
      <c r="H901" s="103">
        <v>4.32</v>
      </c>
      <c r="I901" s="160"/>
      <c r="J901" s="104">
        <v>88.4</v>
      </c>
      <c r="K901" s="161"/>
      <c r="L901" s="158"/>
      <c r="M901" s="163"/>
    </row>
    <row r="902" spans="1:13" ht="15.75" customHeight="1" x14ac:dyDescent="0.25">
      <c r="A902" s="81">
        <v>39874</v>
      </c>
      <c r="B902" s="58" t="s">
        <v>62</v>
      </c>
      <c r="C902" s="59" t="s">
        <v>74</v>
      </c>
      <c r="D902" s="58" t="s">
        <v>75</v>
      </c>
      <c r="E902" s="82" t="s">
        <v>76</v>
      </c>
      <c r="F902" s="104">
        <v>9</v>
      </c>
      <c r="G902" s="134">
        <f>GEOMEAN(F902:F903)</f>
        <v>5.196152422706632</v>
      </c>
      <c r="H902" s="103">
        <v>4.1188620000000009</v>
      </c>
      <c r="I902" s="136">
        <f>GEOMEAN(H902:H903)</f>
        <v>2.4398032833445704</v>
      </c>
      <c r="J902" s="104">
        <v>100.7</v>
      </c>
      <c r="K902" s="138">
        <f>GEOMEAN(J902:J903)</f>
        <v>101.39758379764282</v>
      </c>
      <c r="L902" s="145" t="s">
        <v>38</v>
      </c>
      <c r="M902" s="149" t="s">
        <v>32</v>
      </c>
    </row>
    <row r="903" spans="1:13" ht="15.75" customHeight="1" x14ac:dyDescent="0.25">
      <c r="A903" s="75">
        <v>40084</v>
      </c>
      <c r="B903" s="61" t="s">
        <v>62</v>
      </c>
      <c r="C903" s="62" t="s">
        <v>74</v>
      </c>
      <c r="D903" s="61" t="s">
        <v>75</v>
      </c>
      <c r="E903" s="77" t="s">
        <v>76</v>
      </c>
      <c r="F903" s="104">
        <v>3</v>
      </c>
      <c r="G903" s="157"/>
      <c r="H903" s="103">
        <v>1.4452147368421044</v>
      </c>
      <c r="I903" s="160"/>
      <c r="J903" s="104">
        <v>102.1</v>
      </c>
      <c r="K903" s="161"/>
      <c r="L903" s="145"/>
      <c r="M903" s="190"/>
    </row>
    <row r="904" spans="1:13" ht="15.75" customHeight="1" x14ac:dyDescent="0.25">
      <c r="A904" s="78">
        <v>40350</v>
      </c>
      <c r="B904" s="58" t="s">
        <v>62</v>
      </c>
      <c r="C904" s="59" t="s">
        <v>74</v>
      </c>
      <c r="D904" s="58" t="s">
        <v>75</v>
      </c>
      <c r="E904" s="82" t="s">
        <v>76</v>
      </c>
      <c r="F904" s="104">
        <v>15</v>
      </c>
      <c r="G904" s="164">
        <f>GEOMEAN(F904:F906)</f>
        <v>13.608184231906733</v>
      </c>
      <c r="H904" s="103">
        <v>2.12</v>
      </c>
      <c r="I904" s="165">
        <f>GEOMEAN(H904:H906)</f>
        <v>1.10976539153368</v>
      </c>
      <c r="J904" s="104">
        <v>102.8</v>
      </c>
      <c r="K904" s="144">
        <f>GEOMEAN(J904:J906)</f>
        <v>101.41475068333747</v>
      </c>
      <c r="L904" s="140" t="s">
        <v>28</v>
      </c>
      <c r="M904" s="173" t="s">
        <v>30</v>
      </c>
    </row>
    <row r="905" spans="1:13" ht="15.75" customHeight="1" x14ac:dyDescent="0.25">
      <c r="A905" s="78">
        <v>40434</v>
      </c>
      <c r="B905" s="55" t="s">
        <v>62</v>
      </c>
      <c r="C905" s="56" t="s">
        <v>74</v>
      </c>
      <c r="D905" s="55" t="s">
        <v>75</v>
      </c>
      <c r="E905" s="83" t="s">
        <v>76</v>
      </c>
      <c r="F905" s="104">
        <v>7</v>
      </c>
      <c r="G905" s="164"/>
      <c r="H905" s="103">
        <v>3.07</v>
      </c>
      <c r="I905" s="165"/>
      <c r="J905" s="104">
        <v>102.8</v>
      </c>
      <c r="K905" s="144"/>
      <c r="L905" s="141"/>
      <c r="M905" s="174"/>
    </row>
    <row r="906" spans="1:13" ht="15.75" customHeight="1" x14ac:dyDescent="0.25">
      <c r="A906" s="78">
        <v>40525</v>
      </c>
      <c r="B906" s="61" t="s">
        <v>62</v>
      </c>
      <c r="C906" s="62" t="s">
        <v>74</v>
      </c>
      <c r="D906" s="61" t="s">
        <v>75</v>
      </c>
      <c r="E906" s="77" t="s">
        <v>76</v>
      </c>
      <c r="F906" s="104">
        <v>24</v>
      </c>
      <c r="G906" s="164"/>
      <c r="H906" s="103">
        <v>0.21</v>
      </c>
      <c r="I906" s="165"/>
      <c r="J906" s="104">
        <v>98.7</v>
      </c>
      <c r="K906" s="144"/>
      <c r="L906" s="158"/>
      <c r="M906" s="189"/>
    </row>
    <row r="907" spans="1:13" ht="15.75" customHeight="1" x14ac:dyDescent="0.25">
      <c r="A907" s="81">
        <v>40581</v>
      </c>
      <c r="B907" s="58" t="s">
        <v>62</v>
      </c>
      <c r="C907" s="59" t="s">
        <v>74</v>
      </c>
      <c r="D907" s="58" t="s">
        <v>75</v>
      </c>
      <c r="E907" s="82" t="s">
        <v>76</v>
      </c>
      <c r="F907" s="104">
        <v>10</v>
      </c>
      <c r="G907" s="134">
        <f>GEOMEAN(F907:F910)</f>
        <v>7.1578456137163222</v>
      </c>
      <c r="H907" s="103">
        <v>5.74</v>
      </c>
      <c r="I907" s="136">
        <f>GEOMEAN(H907:H910)</f>
        <v>3.3318696842612936</v>
      </c>
      <c r="J907" s="104">
        <v>146.19999999999999</v>
      </c>
      <c r="K907" s="138">
        <f>GEOMEAN(J907:J910)</f>
        <v>117.81129972163733</v>
      </c>
      <c r="L907" s="140" t="s">
        <v>28</v>
      </c>
      <c r="M907" s="153" t="s">
        <v>31</v>
      </c>
    </row>
    <row r="908" spans="1:13" s="5" customFormat="1" ht="15.75" customHeight="1" x14ac:dyDescent="0.25">
      <c r="A908" s="78">
        <v>40686</v>
      </c>
      <c r="B908" s="55" t="s">
        <v>62</v>
      </c>
      <c r="C908" s="56" t="s">
        <v>74</v>
      </c>
      <c r="D908" s="55" t="s">
        <v>75</v>
      </c>
      <c r="E908" s="83" t="s">
        <v>76</v>
      </c>
      <c r="F908" s="104">
        <v>7</v>
      </c>
      <c r="G908" s="135"/>
      <c r="H908" s="103">
        <v>1.44</v>
      </c>
      <c r="I908" s="137"/>
      <c r="J908" s="104">
        <v>107.9</v>
      </c>
      <c r="K908" s="139"/>
      <c r="L908" s="141"/>
      <c r="M908" s="154"/>
    </row>
    <row r="909" spans="1:13" s="5" customFormat="1" ht="15.75" customHeight="1" x14ac:dyDescent="0.25">
      <c r="A909" s="78">
        <v>40784</v>
      </c>
      <c r="B909" s="55" t="s">
        <v>62</v>
      </c>
      <c r="C909" s="56" t="s">
        <v>74</v>
      </c>
      <c r="D909" s="55" t="s">
        <v>75</v>
      </c>
      <c r="E909" s="83" t="s">
        <v>76</v>
      </c>
      <c r="F909" s="104">
        <v>2.5</v>
      </c>
      <c r="G909" s="135"/>
      <c r="H909" s="103">
        <v>2.13</v>
      </c>
      <c r="I909" s="137"/>
      <c r="J909" s="104">
        <v>146.6</v>
      </c>
      <c r="K909" s="139"/>
      <c r="L909" s="141"/>
      <c r="M909" s="154"/>
    </row>
    <row r="910" spans="1:13" s="5" customFormat="1" ht="15.75" customHeight="1" x14ac:dyDescent="0.25">
      <c r="A910" s="75">
        <v>40868</v>
      </c>
      <c r="B910" s="61" t="s">
        <v>62</v>
      </c>
      <c r="C910" s="62" t="s">
        <v>74</v>
      </c>
      <c r="D910" s="61" t="s">
        <v>75</v>
      </c>
      <c r="E910" s="77" t="s">
        <v>76</v>
      </c>
      <c r="F910" s="104">
        <v>15</v>
      </c>
      <c r="G910" s="157"/>
      <c r="H910" s="103">
        <v>7</v>
      </c>
      <c r="I910" s="160"/>
      <c r="J910" s="104">
        <v>83.3</v>
      </c>
      <c r="K910" s="161"/>
      <c r="L910" s="158"/>
      <c r="M910" s="163"/>
    </row>
    <row r="911" spans="1:13" s="5" customFormat="1" ht="15.75" customHeight="1" x14ac:dyDescent="0.25">
      <c r="A911" s="81">
        <v>40959</v>
      </c>
      <c r="B911" s="58" t="s">
        <v>62</v>
      </c>
      <c r="C911" s="59" t="s">
        <v>74</v>
      </c>
      <c r="D911" s="58" t="s">
        <v>75</v>
      </c>
      <c r="E911" s="82" t="s">
        <v>76</v>
      </c>
      <c r="F911" s="104">
        <v>17</v>
      </c>
      <c r="G911" s="134">
        <f>GEOMEAN(F911:F914)</f>
        <v>14.295966422841555</v>
      </c>
      <c r="H911" s="103">
        <v>3.5</v>
      </c>
      <c r="I911" s="136">
        <f>GEOMEAN(H911:H914)</f>
        <v>3.3863436104035407</v>
      </c>
      <c r="J911" s="104">
        <v>106.2</v>
      </c>
      <c r="K911" s="138">
        <f>GEOMEAN(J911:J914)</f>
        <v>100.45698236418519</v>
      </c>
      <c r="L911" s="140" t="s">
        <v>28</v>
      </c>
      <c r="M911" s="153" t="s">
        <v>31</v>
      </c>
    </row>
    <row r="912" spans="1:13" s="5" customFormat="1" ht="15.75" customHeight="1" x14ac:dyDescent="0.25">
      <c r="A912" s="78">
        <v>41029</v>
      </c>
      <c r="B912" s="55" t="s">
        <v>62</v>
      </c>
      <c r="C912" s="56" t="s">
        <v>74</v>
      </c>
      <c r="D912" s="55" t="s">
        <v>75</v>
      </c>
      <c r="E912" s="83" t="s">
        <v>76</v>
      </c>
      <c r="F912" s="104">
        <v>9</v>
      </c>
      <c r="G912" s="135"/>
      <c r="H912" s="103">
        <v>3.09</v>
      </c>
      <c r="I912" s="137"/>
      <c r="J912" s="104">
        <v>100.2</v>
      </c>
      <c r="K912" s="139"/>
      <c r="L912" s="141"/>
      <c r="M912" s="154"/>
    </row>
    <row r="913" spans="1:13" s="5" customFormat="1" ht="15.75" customHeight="1" x14ac:dyDescent="0.25">
      <c r="A913" s="78">
        <v>41150</v>
      </c>
      <c r="B913" s="55" t="s">
        <v>62</v>
      </c>
      <c r="C913" s="56" t="s">
        <v>74</v>
      </c>
      <c r="D913" s="55" t="s">
        <v>75</v>
      </c>
      <c r="E913" s="83" t="s">
        <v>76</v>
      </c>
      <c r="F913" s="104">
        <v>21</v>
      </c>
      <c r="G913" s="135"/>
      <c r="H913" s="103">
        <v>2.57</v>
      </c>
      <c r="I913" s="137"/>
      <c r="J913" s="104">
        <v>103.8</v>
      </c>
      <c r="K913" s="139"/>
      <c r="L913" s="141"/>
      <c r="M913" s="154"/>
    </row>
    <row r="914" spans="1:13" s="5" customFormat="1" ht="15.75" customHeight="1" x14ac:dyDescent="0.25">
      <c r="A914" s="75">
        <v>41218</v>
      </c>
      <c r="B914" s="61" t="s">
        <v>62</v>
      </c>
      <c r="C914" s="62" t="s">
        <v>74</v>
      </c>
      <c r="D914" s="61" t="s">
        <v>75</v>
      </c>
      <c r="E914" s="77" t="s">
        <v>76</v>
      </c>
      <c r="F914" s="104">
        <v>13</v>
      </c>
      <c r="G914" s="157"/>
      <c r="H914" s="103">
        <v>4.7311252702702751</v>
      </c>
      <c r="I914" s="160"/>
      <c r="J914" s="104">
        <v>92.2</v>
      </c>
      <c r="K914" s="161"/>
      <c r="L914" s="158"/>
      <c r="M914" s="163"/>
    </row>
    <row r="915" spans="1:13" s="5" customFormat="1" ht="15.75" customHeight="1" x14ac:dyDescent="0.25">
      <c r="A915" s="81">
        <v>41442</v>
      </c>
      <c r="B915" s="58" t="s">
        <v>62</v>
      </c>
      <c r="C915" s="59" t="s">
        <v>74</v>
      </c>
      <c r="D915" s="58" t="s">
        <v>75</v>
      </c>
      <c r="E915" s="82" t="s">
        <v>76</v>
      </c>
      <c r="F915" s="104">
        <v>5</v>
      </c>
      <c r="G915" s="134">
        <f>GEOMEAN(F915:F916)</f>
        <v>5</v>
      </c>
      <c r="H915" s="103">
        <v>1.1626517710500055</v>
      </c>
      <c r="I915" s="134">
        <f>GEOMEAN(H915:H916)</f>
        <v>1.172495369407045</v>
      </c>
      <c r="J915" s="104">
        <v>101.4</v>
      </c>
      <c r="K915" s="155">
        <f>GEOMEAN(J915:J916)</f>
        <v>104.59952198743549</v>
      </c>
      <c r="L915" s="140" t="s">
        <v>38</v>
      </c>
      <c r="M915" s="149" t="s">
        <v>32</v>
      </c>
    </row>
    <row r="916" spans="1:13" s="5" customFormat="1" ht="15.75" customHeight="1" x14ac:dyDescent="0.25">
      <c r="A916" s="75">
        <v>41512</v>
      </c>
      <c r="B916" s="61" t="s">
        <v>62</v>
      </c>
      <c r="C916" s="62" t="s">
        <v>74</v>
      </c>
      <c r="D916" s="61" t="s">
        <v>75</v>
      </c>
      <c r="E916" s="77" t="s">
        <v>76</v>
      </c>
      <c r="F916" s="104">
        <v>5</v>
      </c>
      <c r="G916" s="157"/>
      <c r="H916" s="103">
        <v>1.1824223086500036</v>
      </c>
      <c r="I916" s="157"/>
      <c r="J916" s="104">
        <v>107.9</v>
      </c>
      <c r="K916" s="206"/>
      <c r="L916" s="158"/>
      <c r="M916" s="190"/>
    </row>
    <row r="917" spans="1:13" s="5" customFormat="1" ht="15.75" customHeight="1" x14ac:dyDescent="0.25">
      <c r="A917" s="81">
        <v>41743</v>
      </c>
      <c r="B917" s="58" t="s">
        <v>62</v>
      </c>
      <c r="C917" s="59" t="s">
        <v>74</v>
      </c>
      <c r="D917" s="58" t="s">
        <v>75</v>
      </c>
      <c r="E917" s="82" t="s">
        <v>76</v>
      </c>
      <c r="F917" s="104">
        <v>5</v>
      </c>
      <c r="G917" s="134">
        <f>GEOMEAN(F917:F920)</f>
        <v>5</v>
      </c>
      <c r="H917" s="103">
        <v>3.5577700240500016</v>
      </c>
      <c r="I917" s="134">
        <f>GEOMEAN(H917:H920)</f>
        <v>3.2851254971463817</v>
      </c>
      <c r="J917" s="104">
        <v>87.1</v>
      </c>
      <c r="K917" s="155">
        <f>GEOMEAN(J917:J920)</f>
        <v>110.62075373168594</v>
      </c>
      <c r="L917" s="140" t="s">
        <v>28</v>
      </c>
      <c r="M917" s="173" t="s">
        <v>30</v>
      </c>
    </row>
    <row r="918" spans="1:13" s="5" customFormat="1" ht="15.75" customHeight="1" x14ac:dyDescent="0.25">
      <c r="A918" s="78">
        <v>41792</v>
      </c>
      <c r="B918" s="55" t="s">
        <v>62</v>
      </c>
      <c r="C918" s="56" t="s">
        <v>74</v>
      </c>
      <c r="D918" s="55" t="s">
        <v>75</v>
      </c>
      <c r="E918" s="83" t="s">
        <v>76</v>
      </c>
      <c r="F918" s="104">
        <v>5</v>
      </c>
      <c r="G918" s="135"/>
      <c r="H918" s="103">
        <v>3.1736861425500029</v>
      </c>
      <c r="I918" s="135"/>
      <c r="J918" s="104">
        <v>139.6</v>
      </c>
      <c r="K918" s="156"/>
      <c r="L918" s="141"/>
      <c r="M918" s="174"/>
    </row>
    <row r="919" spans="1:13" s="5" customFormat="1" ht="15.75" customHeight="1" x14ac:dyDescent="0.25">
      <c r="A919" s="78">
        <v>41911</v>
      </c>
      <c r="B919" s="55" t="s">
        <v>62</v>
      </c>
      <c r="C919" s="56" t="s">
        <v>74</v>
      </c>
      <c r="D919" s="55" t="s">
        <v>75</v>
      </c>
      <c r="E919" s="83" t="s">
        <v>76</v>
      </c>
      <c r="F919" s="104">
        <v>5</v>
      </c>
      <c r="G919" s="135"/>
      <c r="H919" s="103">
        <v>2.5785105835500008</v>
      </c>
      <c r="I919" s="135"/>
      <c r="J919" s="104">
        <v>113.4</v>
      </c>
      <c r="K919" s="156"/>
      <c r="L919" s="141"/>
      <c r="M919" s="174"/>
    </row>
    <row r="920" spans="1:13" s="5" customFormat="1" ht="15.75" customHeight="1" x14ac:dyDescent="0.25">
      <c r="A920" s="75">
        <v>41988</v>
      </c>
      <c r="B920" s="61" t="s">
        <v>62</v>
      </c>
      <c r="C920" s="62" t="s">
        <v>74</v>
      </c>
      <c r="D920" s="61" t="s">
        <v>75</v>
      </c>
      <c r="E920" s="77" t="s">
        <v>76</v>
      </c>
      <c r="F920" s="104">
        <v>5</v>
      </c>
      <c r="G920" s="157"/>
      <c r="H920" s="103">
        <v>4.0003417459500046</v>
      </c>
      <c r="I920" s="157"/>
      <c r="J920" s="104">
        <v>108.6</v>
      </c>
      <c r="K920" s="206"/>
      <c r="L920" s="158"/>
      <c r="M920" s="189"/>
    </row>
    <row r="921" spans="1:13" s="5" customFormat="1" ht="15.75" customHeight="1" x14ac:dyDescent="0.25">
      <c r="A921" s="81">
        <v>42044</v>
      </c>
      <c r="B921" s="58" t="s">
        <v>62</v>
      </c>
      <c r="C921" s="59" t="s">
        <v>74</v>
      </c>
      <c r="D921" s="58" t="s">
        <v>75</v>
      </c>
      <c r="E921" s="82" t="s">
        <v>76</v>
      </c>
      <c r="F921" s="104">
        <v>10</v>
      </c>
      <c r="G921" s="134">
        <f>GEOMEAN(F921:F924)</f>
        <v>7.0710678118654755</v>
      </c>
      <c r="H921" s="103">
        <v>2.766227719200002</v>
      </c>
      <c r="I921" s="134">
        <f>GEOMEAN(H921:H924)</f>
        <v>2.57788902200301</v>
      </c>
      <c r="J921" s="104" t="s">
        <v>9</v>
      </c>
      <c r="K921" s="155">
        <f>GEOMEAN(J921:J924)</f>
        <v>98.9</v>
      </c>
      <c r="L921" s="140" t="s">
        <v>28</v>
      </c>
      <c r="M921" s="153" t="s">
        <v>31</v>
      </c>
    </row>
    <row r="922" spans="1:13" s="5" customFormat="1" ht="15.75" customHeight="1" x14ac:dyDescent="0.25">
      <c r="A922" s="78">
        <v>42150</v>
      </c>
      <c r="B922" s="55" t="s">
        <v>62</v>
      </c>
      <c r="C922" s="56" t="s">
        <v>74</v>
      </c>
      <c r="D922" s="55" t="s">
        <v>75</v>
      </c>
      <c r="E922" s="83" t="s">
        <v>76</v>
      </c>
      <c r="F922" s="104">
        <v>5</v>
      </c>
      <c r="G922" s="135"/>
      <c r="H922" s="103">
        <v>2.3477513400000003</v>
      </c>
      <c r="I922" s="135"/>
      <c r="J922" s="104">
        <v>98.9</v>
      </c>
      <c r="K922" s="156"/>
      <c r="L922" s="141"/>
      <c r="M922" s="154"/>
    </row>
    <row r="923" spans="1:13" s="5" customFormat="1" ht="15.75" customHeight="1" x14ac:dyDescent="0.25">
      <c r="A923" s="78">
        <v>42289</v>
      </c>
      <c r="B923" s="55" t="s">
        <v>62</v>
      </c>
      <c r="C923" s="56" t="s">
        <v>74</v>
      </c>
      <c r="D923" s="55" t="s">
        <v>75</v>
      </c>
      <c r="E923" s="83" t="s">
        <v>76</v>
      </c>
      <c r="F923" s="104">
        <v>10</v>
      </c>
      <c r="G923" s="135"/>
      <c r="H923" s="103">
        <v>2.0352670095999978</v>
      </c>
      <c r="I923" s="135"/>
      <c r="J923" s="104" t="s">
        <v>9</v>
      </c>
      <c r="K923" s="156"/>
      <c r="L923" s="141"/>
      <c r="M923" s="154"/>
    </row>
    <row r="924" spans="1:13" s="5" customFormat="1" ht="15.75" customHeight="1" x14ac:dyDescent="0.25">
      <c r="A924" s="75">
        <v>42338</v>
      </c>
      <c r="B924" s="61" t="s">
        <v>62</v>
      </c>
      <c r="C924" s="62" t="s">
        <v>74</v>
      </c>
      <c r="D924" s="61" t="s">
        <v>75</v>
      </c>
      <c r="E924" s="77" t="s">
        <v>76</v>
      </c>
      <c r="F924" s="104">
        <v>5</v>
      </c>
      <c r="G924" s="157"/>
      <c r="H924" s="103">
        <v>3.341145966</v>
      </c>
      <c r="I924" s="157"/>
      <c r="J924" s="104">
        <v>98.9</v>
      </c>
      <c r="K924" s="206"/>
      <c r="L924" s="158"/>
      <c r="M924" s="163"/>
    </row>
    <row r="925" spans="1:13" s="5" customFormat="1" ht="15.75" customHeight="1" x14ac:dyDescent="0.25">
      <c r="A925" s="78">
        <v>42422</v>
      </c>
      <c r="B925" s="58" t="s">
        <v>62</v>
      </c>
      <c r="C925" s="59" t="s">
        <v>74</v>
      </c>
      <c r="D925" s="58" t="s">
        <v>75</v>
      </c>
      <c r="E925" s="82" t="s">
        <v>76</v>
      </c>
      <c r="F925" s="104">
        <v>19</v>
      </c>
      <c r="G925" s="134">
        <f>GEOMEAN(F925:F928)</f>
        <v>17.554459542884594</v>
      </c>
      <c r="H925" s="103">
        <v>4.7366912999999995</v>
      </c>
      <c r="I925" s="136">
        <f>GEOMEAN(H925:H928)</f>
        <v>3.3598267529891781</v>
      </c>
      <c r="J925" s="104">
        <v>104.2</v>
      </c>
      <c r="K925" s="138">
        <f>GEOMEAN(J925:J928)</f>
        <v>94.685736003300875</v>
      </c>
      <c r="L925" s="140" t="s">
        <v>28</v>
      </c>
      <c r="M925" s="142" t="s">
        <v>31</v>
      </c>
    </row>
    <row r="926" spans="1:13" s="5" customFormat="1" ht="15.75" customHeight="1" x14ac:dyDescent="0.25">
      <c r="A926" s="78">
        <v>42513</v>
      </c>
      <c r="B926" s="55" t="s">
        <v>62</v>
      </c>
      <c r="C926" s="56" t="s">
        <v>74</v>
      </c>
      <c r="D926" s="55" t="s">
        <v>75</v>
      </c>
      <c r="E926" s="83" t="s">
        <v>76</v>
      </c>
      <c r="F926" s="104">
        <v>21</v>
      </c>
      <c r="G926" s="135"/>
      <c r="H926" s="103">
        <v>3.0891465000000031</v>
      </c>
      <c r="I926" s="137"/>
      <c r="J926" s="104">
        <v>102.7</v>
      </c>
      <c r="K926" s="139"/>
      <c r="L926" s="141"/>
      <c r="M926" s="143"/>
    </row>
    <row r="927" spans="1:13" s="5" customFormat="1" ht="15.75" customHeight="1" x14ac:dyDescent="0.25">
      <c r="A927" s="78">
        <v>42632</v>
      </c>
      <c r="B927" s="55" t="s">
        <v>62</v>
      </c>
      <c r="C927" s="56" t="s">
        <v>74</v>
      </c>
      <c r="D927" s="55" t="s">
        <v>75</v>
      </c>
      <c r="E927" s="83" t="s">
        <v>76</v>
      </c>
      <c r="F927" s="104">
        <v>17</v>
      </c>
      <c r="G927" s="135"/>
      <c r="H927" s="103">
        <v>1.9221356000000012</v>
      </c>
      <c r="I927" s="137"/>
      <c r="J927" s="104">
        <v>97.8</v>
      </c>
      <c r="K927" s="139"/>
      <c r="L927" s="141"/>
      <c r="M927" s="143"/>
    </row>
    <row r="928" spans="1:13" s="5" customFormat="1" ht="15.75" customHeight="1" x14ac:dyDescent="0.25">
      <c r="A928" s="78">
        <v>42681</v>
      </c>
      <c r="B928" s="61" t="s">
        <v>62</v>
      </c>
      <c r="C928" s="62" t="s">
        <v>74</v>
      </c>
      <c r="D928" s="61" t="s">
        <v>75</v>
      </c>
      <c r="E928" s="77" t="s">
        <v>76</v>
      </c>
      <c r="F928" s="104">
        <v>14</v>
      </c>
      <c r="G928" s="135"/>
      <c r="H928" s="103">
        <v>4.5307481999999988</v>
      </c>
      <c r="I928" s="137"/>
      <c r="J928" s="104">
        <v>76.8</v>
      </c>
      <c r="K928" s="139"/>
      <c r="L928" s="158"/>
      <c r="M928" s="159"/>
    </row>
    <row r="929" spans="1:13" s="5" customFormat="1" ht="15.75" customHeight="1" x14ac:dyDescent="0.25">
      <c r="A929" s="81">
        <v>42779</v>
      </c>
      <c r="B929" s="55" t="s">
        <v>62</v>
      </c>
      <c r="C929" s="56" t="s">
        <v>74</v>
      </c>
      <c r="D929" s="55" t="s">
        <v>75</v>
      </c>
      <c r="E929" s="83" t="s">
        <v>76</v>
      </c>
      <c r="F929" s="104">
        <v>15</v>
      </c>
      <c r="G929" s="134">
        <f>GEOMEAN(F929:F932)</f>
        <v>14.461711541003732</v>
      </c>
      <c r="H929" s="103">
        <v>6.5901792000000041</v>
      </c>
      <c r="I929" s="136">
        <v>2.25</v>
      </c>
      <c r="J929" s="104">
        <v>94.6</v>
      </c>
      <c r="K929" s="138">
        <f>GEOMEAN(J929:J932)</f>
        <v>98.621657589998165</v>
      </c>
      <c r="L929" s="140" t="s">
        <v>28</v>
      </c>
      <c r="M929" s="142" t="s">
        <v>31</v>
      </c>
    </row>
    <row r="930" spans="1:13" s="5" customFormat="1" ht="15.75" customHeight="1" x14ac:dyDescent="0.25">
      <c r="A930" s="78">
        <v>42842</v>
      </c>
      <c r="B930" s="55" t="s">
        <v>62</v>
      </c>
      <c r="C930" s="56" t="s">
        <v>74</v>
      </c>
      <c r="D930" s="55" t="s">
        <v>75</v>
      </c>
      <c r="E930" s="83" t="s">
        <v>76</v>
      </c>
      <c r="F930" s="104">
        <v>9</v>
      </c>
      <c r="G930" s="135"/>
      <c r="H930" s="103">
        <v>2.883203400000002</v>
      </c>
      <c r="I930" s="137"/>
      <c r="J930" s="104">
        <v>95.1</v>
      </c>
      <c r="K930" s="139"/>
      <c r="L930" s="141"/>
      <c r="M930" s="143"/>
    </row>
    <row r="931" spans="1:13" s="5" customFormat="1" ht="15.75" customHeight="1" x14ac:dyDescent="0.25">
      <c r="A931" s="78">
        <v>42947</v>
      </c>
      <c r="B931" s="55" t="s">
        <v>62</v>
      </c>
      <c r="C931" s="56" t="s">
        <v>74</v>
      </c>
      <c r="D931" s="55" t="s">
        <v>75</v>
      </c>
      <c r="E931" s="83" t="s">
        <v>76</v>
      </c>
      <c r="F931" s="104">
        <v>18</v>
      </c>
      <c r="G931" s="135"/>
      <c r="H931" s="103">
        <v>0.82377240000000074</v>
      </c>
      <c r="I931" s="137"/>
      <c r="J931" s="104">
        <v>106</v>
      </c>
      <c r="K931" s="139"/>
      <c r="L931" s="141"/>
      <c r="M931" s="143"/>
    </row>
    <row r="932" spans="1:13" s="5" customFormat="1" ht="15.75" customHeight="1" x14ac:dyDescent="0.25">
      <c r="A932" s="78">
        <v>43024</v>
      </c>
      <c r="B932" s="55" t="s">
        <v>62</v>
      </c>
      <c r="C932" s="56" t="s">
        <v>74</v>
      </c>
      <c r="D932" s="55" t="s">
        <v>75</v>
      </c>
      <c r="E932" s="83" t="s">
        <v>76</v>
      </c>
      <c r="F932" s="104">
        <v>18</v>
      </c>
      <c r="G932" s="135"/>
      <c r="H932" s="103">
        <v>1.647544800000001</v>
      </c>
      <c r="I932" s="137"/>
      <c r="J932" s="104">
        <v>99.2</v>
      </c>
      <c r="K932" s="139"/>
      <c r="L932" s="141"/>
      <c r="M932" s="143"/>
    </row>
    <row r="933" spans="1:13" s="5" customFormat="1" ht="15.75" customHeight="1" x14ac:dyDescent="0.25">
      <c r="A933" s="81">
        <v>43150</v>
      </c>
      <c r="B933" s="58" t="s">
        <v>62</v>
      </c>
      <c r="C933" s="59" t="s">
        <v>74</v>
      </c>
      <c r="D933" s="58" t="s">
        <v>75</v>
      </c>
      <c r="E933" s="82" t="s">
        <v>76</v>
      </c>
      <c r="F933" s="104">
        <v>13</v>
      </c>
      <c r="G933" s="134">
        <f>GEOMEAN(F933:F938)</f>
        <v>15.373573311702636</v>
      </c>
      <c r="H933" s="103">
        <v>1.94</v>
      </c>
      <c r="I933" s="134">
        <f>GEOMEAN(H933:H938)</f>
        <v>2.3553900701673798</v>
      </c>
      <c r="J933" s="104">
        <v>97.6</v>
      </c>
      <c r="K933" s="155">
        <f>GEOMEAN(J933:J938)</f>
        <v>98.532540647668512</v>
      </c>
      <c r="L933" s="140" t="s">
        <v>28</v>
      </c>
      <c r="M933" s="142" t="s">
        <v>31</v>
      </c>
    </row>
    <row r="934" spans="1:13" s="5" customFormat="1" ht="15.75" customHeight="1" x14ac:dyDescent="0.25">
      <c r="A934" s="78">
        <v>43178</v>
      </c>
      <c r="B934" s="55" t="s">
        <v>62</v>
      </c>
      <c r="C934" s="56" t="s">
        <v>74</v>
      </c>
      <c r="D934" s="55" t="s">
        <v>75</v>
      </c>
      <c r="E934" s="83" t="s">
        <v>76</v>
      </c>
      <c r="F934" s="104">
        <v>15</v>
      </c>
      <c r="G934" s="135"/>
      <c r="H934" s="103">
        <v>6.61</v>
      </c>
      <c r="I934" s="135"/>
      <c r="J934" s="104">
        <v>98.8</v>
      </c>
      <c r="K934" s="156"/>
      <c r="L934" s="141"/>
      <c r="M934" s="143"/>
    </row>
    <row r="935" spans="1:13" s="5" customFormat="1" ht="15.75" customHeight="1" x14ac:dyDescent="0.25">
      <c r="A935" s="78">
        <v>43234</v>
      </c>
      <c r="B935" s="55" t="s">
        <v>62</v>
      </c>
      <c r="C935" s="56" t="s">
        <v>74</v>
      </c>
      <c r="D935" s="55" t="s">
        <v>75</v>
      </c>
      <c r="E935" s="83" t="s">
        <v>76</v>
      </c>
      <c r="F935" s="104">
        <v>15.5</v>
      </c>
      <c r="G935" s="135"/>
      <c r="H935" s="103">
        <v>1.6409546207999992</v>
      </c>
      <c r="I935" s="135"/>
      <c r="J935" s="104">
        <v>102.6</v>
      </c>
      <c r="K935" s="156"/>
      <c r="L935" s="141"/>
      <c r="M935" s="143"/>
    </row>
    <row r="936" spans="1:13" s="5" customFormat="1" ht="15.75" customHeight="1" x14ac:dyDescent="0.25">
      <c r="A936" s="78">
        <v>43297</v>
      </c>
      <c r="B936" s="55" t="s">
        <v>62</v>
      </c>
      <c r="C936" s="56" t="s">
        <v>74</v>
      </c>
      <c r="D936" s="55" t="s">
        <v>75</v>
      </c>
      <c r="E936" s="83" t="s">
        <v>76</v>
      </c>
      <c r="F936" s="104">
        <v>13</v>
      </c>
      <c r="G936" s="135"/>
      <c r="H936" s="103">
        <v>1.08</v>
      </c>
      <c r="I936" s="135"/>
      <c r="J936" s="104">
        <v>101.65</v>
      </c>
      <c r="K936" s="156"/>
      <c r="L936" s="141"/>
      <c r="M936" s="143"/>
    </row>
    <row r="937" spans="1:13" s="5" customFormat="1" ht="15.75" customHeight="1" x14ac:dyDescent="0.25">
      <c r="A937" s="78">
        <v>43404</v>
      </c>
      <c r="B937" s="55" t="s">
        <v>62</v>
      </c>
      <c r="C937" s="56" t="s">
        <v>74</v>
      </c>
      <c r="D937" s="55" t="s">
        <v>75</v>
      </c>
      <c r="E937" s="83" t="s">
        <v>76</v>
      </c>
      <c r="F937" s="104">
        <v>21</v>
      </c>
      <c r="G937" s="135"/>
      <c r="H937" s="103" t="s">
        <v>9</v>
      </c>
      <c r="I937" s="135"/>
      <c r="J937" s="104" t="s">
        <v>9</v>
      </c>
      <c r="K937" s="156"/>
      <c r="L937" s="141"/>
      <c r="M937" s="143"/>
    </row>
    <row r="938" spans="1:13" s="5" customFormat="1" ht="15.75" customHeight="1" x14ac:dyDescent="0.25">
      <c r="A938" s="75">
        <v>43423</v>
      </c>
      <c r="B938" s="61" t="s">
        <v>62</v>
      </c>
      <c r="C938" s="62" t="s">
        <v>74</v>
      </c>
      <c r="D938" s="61" t="s">
        <v>75</v>
      </c>
      <c r="E938" s="77" t="s">
        <v>76</v>
      </c>
      <c r="F938" s="104">
        <v>16</v>
      </c>
      <c r="G938" s="157"/>
      <c r="H938" s="103">
        <v>3.19</v>
      </c>
      <c r="I938" s="157"/>
      <c r="J938" s="104">
        <v>92.35</v>
      </c>
      <c r="K938" s="206"/>
      <c r="L938" s="158"/>
      <c r="M938" s="159"/>
    </row>
    <row r="939" spans="1:13" s="5" customFormat="1" ht="15.75" customHeight="1" x14ac:dyDescent="0.25">
      <c r="A939" s="81">
        <v>43535</v>
      </c>
      <c r="B939" s="58" t="s">
        <v>62</v>
      </c>
      <c r="C939" s="59" t="s">
        <v>74</v>
      </c>
      <c r="D939" s="58" t="s">
        <v>75</v>
      </c>
      <c r="E939" s="82" t="s">
        <v>76</v>
      </c>
      <c r="F939" s="104">
        <v>18</v>
      </c>
      <c r="G939" s="134">
        <f>GEOMEAN(F939:F942)</f>
        <v>10.752073902647162</v>
      </c>
      <c r="H939" s="103">
        <v>5</v>
      </c>
      <c r="I939" s="134">
        <f>GEOMEAN(H939:H942)</f>
        <v>3.6871917357412576</v>
      </c>
      <c r="J939" s="104">
        <v>103.85</v>
      </c>
      <c r="K939" s="155">
        <f>GEOMEAN(J939:J942)</f>
        <v>96.288545406340958</v>
      </c>
      <c r="L939" s="140" t="s">
        <v>28</v>
      </c>
      <c r="M939" s="142" t="s">
        <v>31</v>
      </c>
    </row>
    <row r="940" spans="1:13" s="5" customFormat="1" ht="15.75" customHeight="1" x14ac:dyDescent="0.25">
      <c r="A940" s="78">
        <v>43598</v>
      </c>
      <c r="B940" s="55" t="s">
        <v>62</v>
      </c>
      <c r="C940" s="56" t="s">
        <v>74</v>
      </c>
      <c r="D940" s="55" t="s">
        <v>75</v>
      </c>
      <c r="E940" s="83" t="s">
        <v>76</v>
      </c>
      <c r="F940" s="104">
        <v>13.5</v>
      </c>
      <c r="G940" s="135"/>
      <c r="H940" s="103">
        <v>3.9905766106249994</v>
      </c>
      <c r="I940" s="135"/>
      <c r="J940" s="104">
        <v>90.507495880126953</v>
      </c>
      <c r="K940" s="156"/>
      <c r="L940" s="141"/>
      <c r="M940" s="143"/>
    </row>
    <row r="941" spans="1:13" s="5" customFormat="1" ht="15.75" customHeight="1" x14ac:dyDescent="0.25">
      <c r="A941" s="78">
        <v>43710</v>
      </c>
      <c r="B941" s="55" t="s">
        <v>62</v>
      </c>
      <c r="C941" s="56" t="s">
        <v>74</v>
      </c>
      <c r="D941" s="55" t="s">
        <v>75</v>
      </c>
      <c r="E941" s="83" t="s">
        <v>76</v>
      </c>
      <c r="F941" s="104">
        <v>11</v>
      </c>
      <c r="G941" s="135"/>
      <c r="H941" s="103">
        <v>2.4349999999999996</v>
      </c>
      <c r="I941" s="135"/>
      <c r="J941" s="104">
        <v>97.5</v>
      </c>
      <c r="K941" s="156"/>
      <c r="L941" s="141"/>
      <c r="M941" s="143"/>
    </row>
    <row r="942" spans="1:13" s="5" customFormat="1" ht="15.75" customHeight="1" x14ac:dyDescent="0.25">
      <c r="A942" s="75">
        <v>43780</v>
      </c>
      <c r="B942" s="61" t="s">
        <v>62</v>
      </c>
      <c r="C942" s="62" t="s">
        <v>74</v>
      </c>
      <c r="D942" s="61" t="s">
        <v>75</v>
      </c>
      <c r="E942" s="77" t="s">
        <v>76</v>
      </c>
      <c r="F942" s="104">
        <v>5</v>
      </c>
      <c r="G942" s="157"/>
      <c r="H942" s="103">
        <v>3.8043307199999998</v>
      </c>
      <c r="I942" s="157"/>
      <c r="J942" s="104">
        <v>93.8</v>
      </c>
      <c r="K942" s="206"/>
      <c r="L942" s="158"/>
      <c r="M942" s="159"/>
    </row>
    <row r="943" spans="1:13" s="5" customFormat="1" ht="15.75" customHeight="1" x14ac:dyDescent="0.25">
      <c r="A943" s="81">
        <v>43871</v>
      </c>
      <c r="B943" s="58" t="s">
        <v>62</v>
      </c>
      <c r="C943" s="59" t="s">
        <v>74</v>
      </c>
      <c r="D943" s="58" t="s">
        <v>75</v>
      </c>
      <c r="E943" s="82" t="s">
        <v>76</v>
      </c>
      <c r="F943" s="104">
        <v>13.5</v>
      </c>
      <c r="G943" s="134">
        <f>GEOMEAN(F943:F946)</f>
        <v>12.678530667842617</v>
      </c>
      <c r="H943" s="103">
        <v>3.848561681249997</v>
      </c>
      <c r="I943" s="134">
        <f>GEOMEAN(H943:H946)</f>
        <v>2.849369675239716</v>
      </c>
      <c r="J943" s="104">
        <v>99.4</v>
      </c>
      <c r="K943" s="155">
        <f>GEOMEAN(J943:J946)</f>
        <v>92.234959844399597</v>
      </c>
      <c r="L943" s="140" t="s">
        <v>28</v>
      </c>
      <c r="M943" s="142" t="s">
        <v>31</v>
      </c>
    </row>
    <row r="944" spans="1:13" s="5" customFormat="1" ht="15.75" customHeight="1" x14ac:dyDescent="0.25">
      <c r="A944" s="78">
        <v>43997</v>
      </c>
      <c r="B944" s="55" t="s">
        <v>62</v>
      </c>
      <c r="C944" s="56" t="s">
        <v>74</v>
      </c>
      <c r="D944" s="55" t="s">
        <v>75</v>
      </c>
      <c r="E944" s="83" t="s">
        <v>76</v>
      </c>
      <c r="F944" s="104">
        <v>11</v>
      </c>
      <c r="G944" s="135"/>
      <c r="H944" s="103">
        <v>2.2768725897500102</v>
      </c>
      <c r="I944" s="135"/>
      <c r="J944" s="104">
        <v>87.35</v>
      </c>
      <c r="K944" s="156"/>
      <c r="L944" s="141"/>
      <c r="M944" s="143"/>
    </row>
    <row r="945" spans="1:13" s="5" customFormat="1" ht="15.75" customHeight="1" x14ac:dyDescent="0.25">
      <c r="A945" s="78">
        <v>44095</v>
      </c>
      <c r="B945" s="55" t="s">
        <v>62</v>
      </c>
      <c r="C945" s="56" t="s">
        <v>74</v>
      </c>
      <c r="D945" s="55" t="s">
        <v>75</v>
      </c>
      <c r="E945" s="83" t="s">
        <v>76</v>
      </c>
      <c r="F945" s="104">
        <v>14.499999999999998</v>
      </c>
      <c r="G945" s="135"/>
      <c r="H945" s="103">
        <v>3.136822327650008</v>
      </c>
      <c r="I945" s="135"/>
      <c r="J945" s="104">
        <v>89.15</v>
      </c>
      <c r="K945" s="156"/>
      <c r="L945" s="141"/>
      <c r="M945" s="143"/>
    </row>
    <row r="946" spans="1:13" s="5" customFormat="1" ht="15.75" customHeight="1" x14ac:dyDescent="0.25">
      <c r="A946" s="78">
        <v>44137</v>
      </c>
      <c r="B946" s="55" t="s">
        <v>62</v>
      </c>
      <c r="C946" s="56" t="s">
        <v>74</v>
      </c>
      <c r="D946" s="55" t="s">
        <v>75</v>
      </c>
      <c r="E946" s="83" t="s">
        <v>76</v>
      </c>
      <c r="F946" s="92">
        <v>12</v>
      </c>
      <c r="G946" s="135"/>
      <c r="H946" s="96">
        <v>2.3981044279500008</v>
      </c>
      <c r="I946" s="135"/>
      <c r="J946" s="92">
        <v>93.5</v>
      </c>
      <c r="K946" s="156"/>
      <c r="L946" s="141"/>
      <c r="M946" s="143"/>
    </row>
    <row r="947" spans="1:13" s="5" customFormat="1" ht="15.75" customHeight="1" x14ac:dyDescent="0.25">
      <c r="A947" s="81">
        <v>44258</v>
      </c>
      <c r="B947" s="58" t="s">
        <v>62</v>
      </c>
      <c r="C947" s="59" t="s">
        <v>74</v>
      </c>
      <c r="D947" s="58" t="s">
        <v>75</v>
      </c>
      <c r="E947" s="82" t="s">
        <v>76</v>
      </c>
      <c r="F947" s="104">
        <v>22</v>
      </c>
      <c r="G947" s="134">
        <f>GEOMEAN(F947:F950)</f>
        <v>22.378546892547703</v>
      </c>
      <c r="H947" s="103">
        <v>5.6326775142857137</v>
      </c>
      <c r="I947" s="134">
        <f>GEOMEAN(H947:H950)</f>
        <v>2.8407904004223092</v>
      </c>
      <c r="J947" s="104">
        <v>101</v>
      </c>
      <c r="K947" s="155">
        <f>GEOMEAN(J947:J950)</f>
        <v>99.9669278145753</v>
      </c>
      <c r="L947" s="140" t="s">
        <v>28</v>
      </c>
      <c r="M947" s="142" t="s">
        <v>31</v>
      </c>
    </row>
    <row r="948" spans="1:13" s="5" customFormat="1" ht="15.75" customHeight="1" x14ac:dyDescent="0.25">
      <c r="A948" s="78">
        <v>44312</v>
      </c>
      <c r="B948" s="55" t="s">
        <v>62</v>
      </c>
      <c r="C948" s="56" t="s">
        <v>74</v>
      </c>
      <c r="D948" s="55" t="s">
        <v>75</v>
      </c>
      <c r="E948" s="83" t="s">
        <v>76</v>
      </c>
      <c r="F948" s="104">
        <v>12</v>
      </c>
      <c r="G948" s="135"/>
      <c r="H948" s="103">
        <v>5.4240598285714281</v>
      </c>
      <c r="I948" s="135"/>
      <c r="J948" s="104">
        <v>98.3</v>
      </c>
      <c r="K948" s="156"/>
      <c r="L948" s="141"/>
      <c r="M948" s="143"/>
    </row>
    <row r="949" spans="1:13" s="5" customFormat="1" ht="15.75" customHeight="1" x14ac:dyDescent="0.25">
      <c r="A949" s="78">
        <v>44385</v>
      </c>
      <c r="B949" s="55" t="s">
        <v>62</v>
      </c>
      <c r="C949" s="56" t="s">
        <v>74</v>
      </c>
      <c r="D949" s="55" t="s">
        <v>75</v>
      </c>
      <c r="E949" s="83" t="s">
        <v>76</v>
      </c>
      <c r="F949" s="104">
        <v>38</v>
      </c>
      <c r="G949" s="135"/>
      <c r="H949" s="103">
        <v>1.2517061142857142</v>
      </c>
      <c r="I949" s="135"/>
      <c r="J949" s="104">
        <v>103.7</v>
      </c>
      <c r="K949" s="156"/>
      <c r="L949" s="141"/>
      <c r="M949" s="143"/>
    </row>
    <row r="950" spans="1:13" s="5" customFormat="1" ht="15.75" customHeight="1" thickBot="1" x14ac:dyDescent="0.3">
      <c r="A950" s="116">
        <v>44497</v>
      </c>
      <c r="B950" s="63" t="s">
        <v>62</v>
      </c>
      <c r="C950" s="64" t="s">
        <v>74</v>
      </c>
      <c r="D950" s="63" t="s">
        <v>75</v>
      </c>
      <c r="E950" s="84" t="s">
        <v>76</v>
      </c>
      <c r="F950" s="107">
        <v>25</v>
      </c>
      <c r="G950" s="166"/>
      <c r="H950" s="106">
        <v>1.7030015160349854</v>
      </c>
      <c r="I950" s="166"/>
      <c r="J950" s="107">
        <v>97</v>
      </c>
      <c r="K950" s="207"/>
      <c r="L950" s="169"/>
      <c r="M950" s="170"/>
    </row>
    <row r="951" spans="1:13" s="5" customFormat="1" ht="15.75" customHeight="1" x14ac:dyDescent="0.25">
      <c r="A951" s="87">
        <v>39490</v>
      </c>
      <c r="B951" s="52" t="s">
        <v>62</v>
      </c>
      <c r="C951" s="53" t="s">
        <v>63</v>
      </c>
      <c r="D951" s="52" t="s">
        <v>77</v>
      </c>
      <c r="E951" s="88" t="s">
        <v>78</v>
      </c>
      <c r="F951" s="111">
        <v>90</v>
      </c>
      <c r="G951" s="195">
        <f>GEOMEAN(F951:F954)</f>
        <v>20.545983023065816</v>
      </c>
      <c r="H951" s="110" t="s">
        <v>9</v>
      </c>
      <c r="I951" s="196">
        <f>GEOMEAN(H952:H954)</f>
        <v>15.166401920642668</v>
      </c>
      <c r="J951" s="111">
        <v>107.6</v>
      </c>
      <c r="K951" s="197">
        <f>GEOMEAN(J951:J954)</f>
        <v>110.93792542187649</v>
      </c>
      <c r="L951" s="213" t="s">
        <v>29</v>
      </c>
      <c r="M951" s="199"/>
    </row>
    <row r="952" spans="1:13" s="5" customFormat="1" ht="15.75" customHeight="1" x14ac:dyDescent="0.25">
      <c r="A952" s="78">
        <v>39603</v>
      </c>
      <c r="B952" s="55" t="s">
        <v>62</v>
      </c>
      <c r="C952" s="56" t="s">
        <v>63</v>
      </c>
      <c r="D952" s="55" t="s">
        <v>77</v>
      </c>
      <c r="E952" s="83" t="s">
        <v>78</v>
      </c>
      <c r="F952" s="104">
        <v>12</v>
      </c>
      <c r="G952" s="135"/>
      <c r="H952" s="103">
        <v>9.2799999999999994</v>
      </c>
      <c r="I952" s="137"/>
      <c r="J952" s="104">
        <v>118</v>
      </c>
      <c r="K952" s="139"/>
      <c r="L952" s="152"/>
      <c r="M952" s="201"/>
    </row>
    <row r="953" spans="1:13" s="5" customFormat="1" ht="15.75" customHeight="1" x14ac:dyDescent="0.25">
      <c r="A953" s="78">
        <v>39692</v>
      </c>
      <c r="B953" s="55" t="s">
        <v>62</v>
      </c>
      <c r="C953" s="56" t="s">
        <v>63</v>
      </c>
      <c r="D953" s="55" t="s">
        <v>77</v>
      </c>
      <c r="E953" s="83" t="s">
        <v>78</v>
      </c>
      <c r="F953" s="104">
        <v>15</v>
      </c>
      <c r="G953" s="135"/>
      <c r="H953" s="103">
        <v>19.61</v>
      </c>
      <c r="I953" s="137"/>
      <c r="J953" s="104">
        <v>116.5</v>
      </c>
      <c r="K953" s="139"/>
      <c r="L953" s="152"/>
      <c r="M953" s="201"/>
    </row>
    <row r="954" spans="1:13" s="5" customFormat="1" ht="15.75" customHeight="1" x14ac:dyDescent="0.25">
      <c r="A954" s="78">
        <v>39770</v>
      </c>
      <c r="B954" s="61" t="s">
        <v>62</v>
      </c>
      <c r="C954" s="62" t="s">
        <v>63</v>
      </c>
      <c r="D954" s="61" t="s">
        <v>77</v>
      </c>
      <c r="E954" s="77" t="s">
        <v>78</v>
      </c>
      <c r="F954" s="104">
        <v>11</v>
      </c>
      <c r="G954" s="157"/>
      <c r="H954" s="103">
        <v>19.170000000000002</v>
      </c>
      <c r="I954" s="160"/>
      <c r="J954" s="104">
        <v>102.4</v>
      </c>
      <c r="K954" s="161"/>
      <c r="L954" s="162"/>
      <c r="M954" s="200"/>
    </row>
    <row r="955" spans="1:13" s="5" customFormat="1" ht="15.75" customHeight="1" x14ac:dyDescent="0.25">
      <c r="A955" s="81">
        <v>39849</v>
      </c>
      <c r="B955" s="58" t="s">
        <v>62</v>
      </c>
      <c r="C955" s="59" t="s">
        <v>63</v>
      </c>
      <c r="D955" s="58" t="s">
        <v>77</v>
      </c>
      <c r="E955" s="82" t="s">
        <v>78</v>
      </c>
      <c r="F955" s="104">
        <v>46</v>
      </c>
      <c r="G955" s="134">
        <f>GEOMEAN(F955:F956)</f>
        <v>27.964262908219123</v>
      </c>
      <c r="H955" s="103">
        <v>12.797892642857143</v>
      </c>
      <c r="I955" s="136">
        <f>GEOMEAN(H955:H956)</f>
        <v>9.1313740584533516</v>
      </c>
      <c r="J955" s="104">
        <v>94.7</v>
      </c>
      <c r="K955" s="138">
        <f>GEOMEAN(J955:J956)</f>
        <v>95.099158776510748</v>
      </c>
      <c r="L955" s="145" t="s">
        <v>28</v>
      </c>
      <c r="M955" s="153" t="s">
        <v>31</v>
      </c>
    </row>
    <row r="956" spans="1:13" s="5" customFormat="1" ht="15.75" customHeight="1" x14ac:dyDescent="0.25">
      <c r="A956" s="75">
        <v>40102</v>
      </c>
      <c r="B956" s="61" t="s">
        <v>62</v>
      </c>
      <c r="C956" s="62" t="s">
        <v>63</v>
      </c>
      <c r="D956" s="61" t="s">
        <v>77</v>
      </c>
      <c r="E956" s="77" t="s">
        <v>78</v>
      </c>
      <c r="F956" s="104">
        <v>17</v>
      </c>
      <c r="G956" s="157"/>
      <c r="H956" s="103">
        <v>6.5152907999999998</v>
      </c>
      <c r="I956" s="160"/>
      <c r="J956" s="104">
        <v>95.5</v>
      </c>
      <c r="K956" s="161"/>
      <c r="L956" s="145"/>
      <c r="M956" s="163"/>
    </row>
    <row r="957" spans="1:13" s="5" customFormat="1" ht="15.75" customHeight="1" x14ac:dyDescent="0.25">
      <c r="A957" s="78">
        <v>40267</v>
      </c>
      <c r="B957" s="58" t="s">
        <v>62</v>
      </c>
      <c r="C957" s="59" t="s">
        <v>63</v>
      </c>
      <c r="D957" s="58" t="s">
        <v>77</v>
      </c>
      <c r="E957" s="82" t="s">
        <v>78</v>
      </c>
      <c r="F957" s="104">
        <v>20</v>
      </c>
      <c r="G957" s="134">
        <f>GEOMEAN(F957:F960)</f>
        <v>21.891765875442314</v>
      </c>
      <c r="H957" s="103">
        <v>24.3</v>
      </c>
      <c r="I957" s="136">
        <f>GEOMEAN(H957:H960)</f>
        <v>26.131675698050437</v>
      </c>
      <c r="J957" s="104">
        <v>106.1</v>
      </c>
      <c r="K957" s="138">
        <f>GEOMEAN(J957:J960)</f>
        <v>107.36553734232136</v>
      </c>
      <c r="L957" s="151" t="s">
        <v>29</v>
      </c>
      <c r="M957" s="153" t="s">
        <v>31</v>
      </c>
    </row>
    <row r="958" spans="1:13" s="5" customFormat="1" ht="15.75" customHeight="1" x14ac:dyDescent="0.25">
      <c r="A958" s="78">
        <v>40345</v>
      </c>
      <c r="B958" s="55" t="s">
        <v>62</v>
      </c>
      <c r="C958" s="56" t="s">
        <v>63</v>
      </c>
      <c r="D958" s="55" t="s">
        <v>77</v>
      </c>
      <c r="E958" s="83" t="s">
        <v>78</v>
      </c>
      <c r="F958" s="104">
        <v>29</v>
      </c>
      <c r="G958" s="135"/>
      <c r="H958" s="103">
        <v>43.86</v>
      </c>
      <c r="I958" s="137"/>
      <c r="J958" s="104">
        <v>119.6</v>
      </c>
      <c r="K958" s="139"/>
      <c r="L958" s="152"/>
      <c r="M958" s="154"/>
    </row>
    <row r="959" spans="1:13" s="5" customFormat="1" ht="15.75" customHeight="1" x14ac:dyDescent="0.25">
      <c r="A959" s="78">
        <v>40436</v>
      </c>
      <c r="B959" s="55" t="s">
        <v>62</v>
      </c>
      <c r="C959" s="56" t="s">
        <v>63</v>
      </c>
      <c r="D959" s="55" t="s">
        <v>77</v>
      </c>
      <c r="E959" s="83" t="s">
        <v>78</v>
      </c>
      <c r="F959" s="104">
        <v>18</v>
      </c>
      <c r="G959" s="135"/>
      <c r="H959" s="103">
        <v>15.62</v>
      </c>
      <c r="I959" s="137"/>
      <c r="J959" s="104">
        <v>111.4</v>
      </c>
      <c r="K959" s="139"/>
      <c r="L959" s="152"/>
      <c r="M959" s="154"/>
    </row>
    <row r="960" spans="1:13" s="5" customFormat="1" ht="15.75" customHeight="1" x14ac:dyDescent="0.25">
      <c r="A960" s="78">
        <v>40512</v>
      </c>
      <c r="B960" s="61" t="s">
        <v>62</v>
      </c>
      <c r="C960" s="62" t="s">
        <v>63</v>
      </c>
      <c r="D960" s="61" t="s">
        <v>77</v>
      </c>
      <c r="E960" s="77" t="s">
        <v>78</v>
      </c>
      <c r="F960" s="104">
        <v>22</v>
      </c>
      <c r="G960" s="157"/>
      <c r="H960" s="103">
        <v>28.01</v>
      </c>
      <c r="I960" s="160"/>
      <c r="J960" s="104">
        <v>94</v>
      </c>
      <c r="K960" s="161"/>
      <c r="L960" s="162"/>
      <c r="M960" s="163"/>
    </row>
    <row r="961" spans="1:13" ht="15.75" customHeight="1" x14ac:dyDescent="0.25">
      <c r="A961" s="81">
        <v>40590</v>
      </c>
      <c r="B961" s="58" t="s">
        <v>62</v>
      </c>
      <c r="C961" s="59" t="s">
        <v>63</v>
      </c>
      <c r="D961" s="58" t="s">
        <v>77</v>
      </c>
      <c r="E961" s="82" t="s">
        <v>78</v>
      </c>
      <c r="F961" s="104">
        <v>55</v>
      </c>
      <c r="G961" s="134">
        <f>GEOMEAN(F961:F964)</f>
        <v>14.915963080299907</v>
      </c>
      <c r="H961" s="103">
        <v>7.21</v>
      </c>
      <c r="I961" s="136">
        <f>GEOMEAN(H961:H964)</f>
        <v>5.7511924463955975</v>
      </c>
      <c r="J961" s="104">
        <v>124</v>
      </c>
      <c r="K961" s="138">
        <f>GEOMEAN(J961:J964)</f>
        <v>112.86934542512498</v>
      </c>
      <c r="L961" s="151" t="s">
        <v>28</v>
      </c>
      <c r="M961" s="202" t="s">
        <v>32</v>
      </c>
    </row>
    <row r="962" spans="1:13" ht="15.75" customHeight="1" x14ac:dyDescent="0.25">
      <c r="A962" s="78">
        <v>40675</v>
      </c>
      <c r="B962" s="55" t="s">
        <v>62</v>
      </c>
      <c r="C962" s="56" t="s">
        <v>63</v>
      </c>
      <c r="D962" s="55" t="s">
        <v>77</v>
      </c>
      <c r="E962" s="83" t="s">
        <v>78</v>
      </c>
      <c r="F962" s="104">
        <v>15</v>
      </c>
      <c r="G962" s="135"/>
      <c r="H962" s="103">
        <v>4.53</v>
      </c>
      <c r="I962" s="137"/>
      <c r="J962" s="104">
        <v>102.7</v>
      </c>
      <c r="K962" s="139"/>
      <c r="L962" s="152"/>
      <c r="M962" s="203"/>
    </row>
    <row r="963" spans="1:13" ht="15.75" customHeight="1" x14ac:dyDescent="0.25">
      <c r="A963" s="78">
        <v>40787</v>
      </c>
      <c r="B963" s="55" t="s">
        <v>62</v>
      </c>
      <c r="C963" s="56" t="s">
        <v>63</v>
      </c>
      <c r="D963" s="55" t="s">
        <v>77</v>
      </c>
      <c r="E963" s="83" t="s">
        <v>78</v>
      </c>
      <c r="F963" s="104">
        <v>6</v>
      </c>
      <c r="G963" s="135"/>
      <c r="H963" s="103">
        <v>1.96</v>
      </c>
      <c r="I963" s="137"/>
      <c r="J963" s="104">
        <v>140.19999999999999</v>
      </c>
      <c r="K963" s="139"/>
      <c r="L963" s="152"/>
      <c r="M963" s="203"/>
    </row>
    <row r="964" spans="1:13" ht="15.75" customHeight="1" x14ac:dyDescent="0.25">
      <c r="A964" s="75">
        <v>40869</v>
      </c>
      <c r="B964" s="61" t="s">
        <v>62</v>
      </c>
      <c r="C964" s="62" t="s">
        <v>63</v>
      </c>
      <c r="D964" s="61" t="s">
        <v>77</v>
      </c>
      <c r="E964" s="77" t="s">
        <v>78</v>
      </c>
      <c r="F964" s="104">
        <v>10</v>
      </c>
      <c r="G964" s="157"/>
      <c r="H964" s="103">
        <v>17.09</v>
      </c>
      <c r="I964" s="160"/>
      <c r="J964" s="104">
        <v>90.9</v>
      </c>
      <c r="K964" s="161"/>
      <c r="L964" s="162"/>
      <c r="M964" s="216"/>
    </row>
    <row r="965" spans="1:13" ht="15.75" customHeight="1" x14ac:dyDescent="0.25">
      <c r="A965" s="78">
        <v>40954</v>
      </c>
      <c r="B965" s="55" t="s">
        <v>62</v>
      </c>
      <c r="C965" s="56" t="s">
        <v>63</v>
      </c>
      <c r="D965" s="55" t="s">
        <v>77</v>
      </c>
      <c r="E965" s="83" t="s">
        <v>78</v>
      </c>
      <c r="F965" s="104">
        <v>47</v>
      </c>
      <c r="G965" s="134">
        <f>GEOMEAN(F965:F968)</f>
        <v>27.585263795926661</v>
      </c>
      <c r="H965" s="103">
        <v>7.62</v>
      </c>
      <c r="I965" s="136">
        <f>GEOMEAN(H965:H968)</f>
        <v>11.122710783076712</v>
      </c>
      <c r="J965" s="104">
        <v>86.3</v>
      </c>
      <c r="K965" s="138">
        <f>GEOMEAN(J965:J968)</f>
        <v>94.665437183552442</v>
      </c>
      <c r="L965" s="151" t="s">
        <v>29</v>
      </c>
      <c r="M965" s="173" t="s">
        <v>30</v>
      </c>
    </row>
    <row r="966" spans="1:13" ht="15.75" customHeight="1" x14ac:dyDescent="0.25">
      <c r="A966" s="78">
        <v>41025</v>
      </c>
      <c r="B966" s="55" t="s">
        <v>62</v>
      </c>
      <c r="C966" s="56" t="s">
        <v>63</v>
      </c>
      <c r="D966" s="55" t="s">
        <v>77</v>
      </c>
      <c r="E966" s="83" t="s">
        <v>78</v>
      </c>
      <c r="F966" s="104">
        <v>28</v>
      </c>
      <c r="G966" s="135"/>
      <c r="H966" s="103">
        <v>4.32</v>
      </c>
      <c r="I966" s="137"/>
      <c r="J966" s="104">
        <v>99.6</v>
      </c>
      <c r="K966" s="139"/>
      <c r="L966" s="152"/>
      <c r="M966" s="174"/>
    </row>
    <row r="967" spans="1:13" ht="15.75" customHeight="1" x14ac:dyDescent="0.25">
      <c r="A967" s="78">
        <v>41087</v>
      </c>
      <c r="B967" s="55" t="s">
        <v>62</v>
      </c>
      <c r="C967" s="56" t="s">
        <v>63</v>
      </c>
      <c r="D967" s="55" t="s">
        <v>77</v>
      </c>
      <c r="E967" s="83" t="s">
        <v>78</v>
      </c>
      <c r="F967" s="104">
        <v>20</v>
      </c>
      <c r="G967" s="135"/>
      <c r="H967" s="103">
        <v>25.95</v>
      </c>
      <c r="I967" s="137"/>
      <c r="J967" s="104">
        <v>102</v>
      </c>
      <c r="K967" s="139"/>
      <c r="L967" s="152"/>
      <c r="M967" s="174"/>
    </row>
    <row r="968" spans="1:13" ht="15.75" customHeight="1" x14ac:dyDescent="0.25">
      <c r="A968" s="78">
        <v>41215</v>
      </c>
      <c r="B968" s="55" t="s">
        <v>62</v>
      </c>
      <c r="C968" s="56" t="s">
        <v>63</v>
      </c>
      <c r="D968" s="55" t="s">
        <v>77</v>
      </c>
      <c r="E968" s="83" t="s">
        <v>78</v>
      </c>
      <c r="F968" s="104">
        <v>22</v>
      </c>
      <c r="G968" s="135"/>
      <c r="H968" s="103">
        <v>17.917049700000007</v>
      </c>
      <c r="I968" s="137"/>
      <c r="J968" s="104">
        <v>91.6</v>
      </c>
      <c r="K968" s="139"/>
      <c r="L968" s="152"/>
      <c r="M968" s="189"/>
    </row>
    <row r="969" spans="1:13" ht="15.75" customHeight="1" x14ac:dyDescent="0.25">
      <c r="A969" s="91">
        <v>42293</v>
      </c>
      <c r="B969" s="58" t="s">
        <v>62</v>
      </c>
      <c r="C969" s="59" t="s">
        <v>63</v>
      </c>
      <c r="D969" s="58" t="s">
        <v>77</v>
      </c>
      <c r="E969" s="82" t="s">
        <v>78</v>
      </c>
      <c r="F969" s="104">
        <v>12</v>
      </c>
      <c r="G969" s="95">
        <v>12</v>
      </c>
      <c r="H969" s="103">
        <v>14.158588124999996</v>
      </c>
      <c r="I969" s="122">
        <v>14.158588124999996</v>
      </c>
      <c r="J969" s="104">
        <v>92.2</v>
      </c>
      <c r="K969" s="125">
        <v>92.2</v>
      </c>
      <c r="L969" s="100" t="s">
        <v>29</v>
      </c>
      <c r="M969" s="101" t="s">
        <v>31</v>
      </c>
    </row>
    <row r="970" spans="1:13" ht="15.75" customHeight="1" x14ac:dyDescent="0.25">
      <c r="A970" s="78">
        <v>42613</v>
      </c>
      <c r="B970" s="58" t="s">
        <v>62</v>
      </c>
      <c r="C970" s="59" t="s">
        <v>63</v>
      </c>
      <c r="D970" s="58" t="s">
        <v>77</v>
      </c>
      <c r="E970" s="82" t="s">
        <v>78</v>
      </c>
      <c r="F970" s="104">
        <v>19</v>
      </c>
      <c r="G970" s="134">
        <f>GEOMEAN(F970:F971)</f>
        <v>19.493588689617926</v>
      </c>
      <c r="H970" s="103">
        <v>1.4081579487179503</v>
      </c>
      <c r="I970" s="136">
        <f>GEOMEAN(H970:H971)</f>
        <v>4.374931687970526</v>
      </c>
      <c r="J970" s="104">
        <v>92</v>
      </c>
      <c r="K970" s="138">
        <f>GEOMEAN(J970:J971)</f>
        <v>89.773047180097436</v>
      </c>
      <c r="L970" s="151" t="s">
        <v>28</v>
      </c>
      <c r="M970" s="149" t="s">
        <v>32</v>
      </c>
    </row>
    <row r="971" spans="1:13" ht="15.75" customHeight="1" x14ac:dyDescent="0.25">
      <c r="A971" s="78">
        <v>42683</v>
      </c>
      <c r="B971" s="61" t="s">
        <v>62</v>
      </c>
      <c r="C971" s="62" t="s">
        <v>63</v>
      </c>
      <c r="D971" s="61" t="s">
        <v>77</v>
      </c>
      <c r="E971" s="77" t="s">
        <v>78</v>
      </c>
      <c r="F971" s="104">
        <v>20</v>
      </c>
      <c r="G971" s="157"/>
      <c r="H971" s="103">
        <v>13.592244600000001</v>
      </c>
      <c r="I971" s="160"/>
      <c r="J971" s="104">
        <v>87.6</v>
      </c>
      <c r="K971" s="161"/>
      <c r="L971" s="162"/>
      <c r="M971" s="190"/>
    </row>
    <row r="972" spans="1:13" ht="15.75" customHeight="1" x14ac:dyDescent="0.25">
      <c r="A972" s="81">
        <v>42760</v>
      </c>
      <c r="B972" s="55" t="s">
        <v>62</v>
      </c>
      <c r="C972" s="56" t="s">
        <v>63</v>
      </c>
      <c r="D972" s="55" t="s">
        <v>77</v>
      </c>
      <c r="E972" s="83" t="s">
        <v>78</v>
      </c>
      <c r="F972" s="104">
        <v>66</v>
      </c>
      <c r="G972" s="134">
        <f>GEOMEAN(F972:F975)</f>
        <v>40.849410327773278</v>
      </c>
      <c r="H972" s="103">
        <v>17.299220399999999</v>
      </c>
      <c r="I972" s="136">
        <f>GEOMEAN(H972:H975)</f>
        <v>11.84850970974931</v>
      </c>
      <c r="J972" s="104">
        <v>119.4</v>
      </c>
      <c r="K972" s="138">
        <f>GEOMEAN(J972:J975)</f>
        <v>114.75816933322655</v>
      </c>
      <c r="L972" s="151" t="s">
        <v>29</v>
      </c>
      <c r="M972" s="214" t="s">
        <v>30</v>
      </c>
    </row>
    <row r="973" spans="1:13" ht="15.75" customHeight="1" x14ac:dyDescent="0.25">
      <c r="A973" s="78">
        <v>42837</v>
      </c>
      <c r="B973" s="55" t="s">
        <v>62</v>
      </c>
      <c r="C973" s="56" t="s">
        <v>63</v>
      </c>
      <c r="D973" s="55" t="s">
        <v>77</v>
      </c>
      <c r="E973" s="83" t="s">
        <v>78</v>
      </c>
      <c r="F973" s="104">
        <v>41</v>
      </c>
      <c r="G973" s="135"/>
      <c r="H973" s="103">
        <v>9.7250908333333363</v>
      </c>
      <c r="I973" s="137"/>
      <c r="J973" s="104">
        <v>103.3</v>
      </c>
      <c r="K973" s="139"/>
      <c r="L973" s="152"/>
      <c r="M973" s="215"/>
    </row>
    <row r="974" spans="1:13" ht="15.75" customHeight="1" x14ac:dyDescent="0.25">
      <c r="A974" s="78">
        <v>42933</v>
      </c>
      <c r="B974" s="55" t="s">
        <v>62</v>
      </c>
      <c r="C974" s="56" t="s">
        <v>63</v>
      </c>
      <c r="D974" s="55" t="s">
        <v>77</v>
      </c>
      <c r="E974" s="83" t="s">
        <v>78</v>
      </c>
      <c r="F974" s="104">
        <v>49</v>
      </c>
      <c r="G974" s="135"/>
      <c r="H974" s="103">
        <v>35.552282526315793</v>
      </c>
      <c r="I974" s="137"/>
      <c r="J974" s="104">
        <v>138.4</v>
      </c>
      <c r="K974" s="139"/>
      <c r="L974" s="152"/>
      <c r="M974" s="215"/>
    </row>
    <row r="975" spans="1:13" ht="15.75" customHeight="1" x14ac:dyDescent="0.25">
      <c r="A975" s="78">
        <v>43020</v>
      </c>
      <c r="B975" s="55" t="s">
        <v>62</v>
      </c>
      <c r="C975" s="56" t="s">
        <v>63</v>
      </c>
      <c r="D975" s="55" t="s">
        <v>77</v>
      </c>
      <c r="E975" s="83" t="s">
        <v>78</v>
      </c>
      <c r="F975" s="104">
        <v>21</v>
      </c>
      <c r="G975" s="135"/>
      <c r="H975" s="103">
        <v>3.2950896000000003</v>
      </c>
      <c r="I975" s="137"/>
      <c r="J975" s="104">
        <v>101.6</v>
      </c>
      <c r="K975" s="139"/>
      <c r="L975" s="152"/>
      <c r="M975" s="215"/>
    </row>
    <row r="976" spans="1:13" ht="15.75" customHeight="1" x14ac:dyDescent="0.25">
      <c r="A976" s="81">
        <v>43130</v>
      </c>
      <c r="B976" s="58" t="s">
        <v>62</v>
      </c>
      <c r="C976" s="59" t="s">
        <v>63</v>
      </c>
      <c r="D976" s="58" t="s">
        <v>77</v>
      </c>
      <c r="E976" s="82" t="s">
        <v>78</v>
      </c>
      <c r="F976" s="104">
        <v>67</v>
      </c>
      <c r="G976" s="134">
        <f>GEOMEAN(F976:F978)</f>
        <v>39.856779475734974</v>
      </c>
      <c r="H976" s="103">
        <v>21.2121393</v>
      </c>
      <c r="I976" s="136">
        <f>GEOMEAN(H976:H978)</f>
        <v>25.166919070863269</v>
      </c>
      <c r="J976" s="104">
        <v>101.3</v>
      </c>
      <c r="K976" s="138">
        <f>GEOMEAN(J976:J978)</f>
        <v>117.92038721592057</v>
      </c>
      <c r="L976" s="140" t="s">
        <v>29</v>
      </c>
      <c r="M976" s="153" t="s">
        <v>31</v>
      </c>
    </row>
    <row r="977" spans="1:13" ht="15.75" customHeight="1" x14ac:dyDescent="0.25">
      <c r="A977" s="78">
        <v>43201</v>
      </c>
      <c r="B977" s="55" t="s">
        <v>62</v>
      </c>
      <c r="C977" s="56" t="s">
        <v>63</v>
      </c>
      <c r="D977" s="55" t="s">
        <v>77</v>
      </c>
      <c r="E977" s="83" t="s">
        <v>78</v>
      </c>
      <c r="F977" s="104">
        <v>35</v>
      </c>
      <c r="G977" s="135"/>
      <c r="H977" s="103">
        <v>24.919115099999999</v>
      </c>
      <c r="I977" s="137"/>
      <c r="J977" s="104">
        <v>116.2</v>
      </c>
      <c r="K977" s="139"/>
      <c r="L977" s="141"/>
      <c r="M977" s="154"/>
    </row>
    <row r="978" spans="1:13" ht="15.75" customHeight="1" x14ac:dyDescent="0.25">
      <c r="A978" s="78">
        <v>43264</v>
      </c>
      <c r="B978" s="55" t="s">
        <v>62</v>
      </c>
      <c r="C978" s="56" t="s">
        <v>63</v>
      </c>
      <c r="D978" s="55" t="s">
        <v>77</v>
      </c>
      <c r="E978" s="83" t="s">
        <v>78</v>
      </c>
      <c r="F978" s="104">
        <v>27</v>
      </c>
      <c r="G978" s="135"/>
      <c r="H978" s="103">
        <v>30.155953928571432</v>
      </c>
      <c r="I978" s="137"/>
      <c r="J978" s="104">
        <v>139.30000000000001</v>
      </c>
      <c r="K978" s="139"/>
      <c r="L978" s="141"/>
      <c r="M978" s="154"/>
    </row>
    <row r="979" spans="1:13" ht="15.75" customHeight="1" x14ac:dyDescent="0.25">
      <c r="A979" s="81">
        <v>43537</v>
      </c>
      <c r="B979" s="58" t="s">
        <v>62</v>
      </c>
      <c r="C979" s="59" t="s">
        <v>63</v>
      </c>
      <c r="D979" s="58" t="s">
        <v>77</v>
      </c>
      <c r="E979" s="82" t="s">
        <v>78</v>
      </c>
      <c r="F979" s="104">
        <v>55</v>
      </c>
      <c r="G979" s="134">
        <f>GEOMEAN(F979:F982)</f>
        <v>28.449846496169744</v>
      </c>
      <c r="H979" s="103">
        <v>32.93</v>
      </c>
      <c r="I979" s="136">
        <f>GEOMEAN(H979:H982)</f>
        <v>27.549484179623768</v>
      </c>
      <c r="J979" s="104">
        <v>119.8</v>
      </c>
      <c r="K979" s="138">
        <f>GEOMEAN(J979:J982)</f>
        <v>112.65229505026664</v>
      </c>
      <c r="L979" s="140" t="s">
        <v>29</v>
      </c>
      <c r="M979" s="153" t="s">
        <v>31</v>
      </c>
    </row>
    <row r="980" spans="1:13" ht="15.75" customHeight="1" x14ac:dyDescent="0.25">
      <c r="A980" s="78">
        <v>43607</v>
      </c>
      <c r="B980" s="55" t="s">
        <v>62</v>
      </c>
      <c r="C980" s="56" t="s">
        <v>63</v>
      </c>
      <c r="D980" s="55" t="s">
        <v>77</v>
      </c>
      <c r="E980" s="83" t="s">
        <v>78</v>
      </c>
      <c r="F980" s="104">
        <v>33</v>
      </c>
      <c r="G980" s="135"/>
      <c r="H980" s="103">
        <v>30.92</v>
      </c>
      <c r="I980" s="137"/>
      <c r="J980" s="104">
        <v>104.89</v>
      </c>
      <c r="K980" s="139"/>
      <c r="L980" s="141"/>
      <c r="M980" s="154"/>
    </row>
    <row r="981" spans="1:13" ht="15.75" customHeight="1" x14ac:dyDescent="0.25">
      <c r="A981" s="78">
        <v>43663</v>
      </c>
      <c r="B981" s="55" t="s">
        <v>62</v>
      </c>
      <c r="C981" s="56" t="s">
        <v>63</v>
      </c>
      <c r="D981" s="55" t="s">
        <v>77</v>
      </c>
      <c r="E981" s="83" t="s">
        <v>78</v>
      </c>
      <c r="F981" s="104">
        <v>21.875557822261889</v>
      </c>
      <c r="G981" s="135"/>
      <c r="H981" s="103">
        <v>23.905444004302336</v>
      </c>
      <c r="I981" s="137"/>
      <c r="J981" s="104">
        <v>125.1</v>
      </c>
      <c r="K981" s="139"/>
      <c r="L981" s="141"/>
      <c r="M981" s="154"/>
    </row>
    <row r="982" spans="1:13" ht="15.75" customHeight="1" x14ac:dyDescent="0.25">
      <c r="A982" s="78">
        <v>43801</v>
      </c>
      <c r="B982" s="55" t="s">
        <v>62</v>
      </c>
      <c r="C982" s="56" t="s">
        <v>63</v>
      </c>
      <c r="D982" s="55" t="s">
        <v>77</v>
      </c>
      <c r="E982" s="83" t="s">
        <v>78</v>
      </c>
      <c r="F982" s="104">
        <v>16.5</v>
      </c>
      <c r="G982" s="135"/>
      <c r="H982" s="103">
        <v>23.666054308050011</v>
      </c>
      <c r="I982" s="137"/>
      <c r="J982" s="104">
        <v>102.45</v>
      </c>
      <c r="K982" s="139"/>
      <c r="L982" s="141"/>
      <c r="M982" s="154"/>
    </row>
    <row r="983" spans="1:13" ht="15.75" customHeight="1" x14ac:dyDescent="0.25">
      <c r="A983" s="81">
        <v>43894</v>
      </c>
      <c r="B983" s="58" t="s">
        <v>62</v>
      </c>
      <c r="C983" s="59" t="s">
        <v>63</v>
      </c>
      <c r="D983" s="58" t="s">
        <v>77</v>
      </c>
      <c r="E983" s="82" t="s">
        <v>78</v>
      </c>
      <c r="F983" s="104">
        <v>61.5</v>
      </c>
      <c r="G983" s="134">
        <f>GEOMEAN(F983:F986)</f>
        <v>33.836864573669558</v>
      </c>
      <c r="H983" s="103">
        <v>1.7019137783999931</v>
      </c>
      <c r="I983" s="136">
        <f>GEOMEAN(H983:H986)</f>
        <v>7.1120118500618918</v>
      </c>
      <c r="J983" s="104" t="s">
        <v>9</v>
      </c>
      <c r="K983" s="138">
        <f>GEOMEAN(J983:J986)</f>
        <v>100.63677260325871</v>
      </c>
      <c r="L983" s="140" t="s">
        <v>28</v>
      </c>
      <c r="M983" s="149" t="s">
        <v>32</v>
      </c>
    </row>
    <row r="984" spans="1:13" ht="15.75" customHeight="1" x14ac:dyDescent="0.25">
      <c r="A984" s="78">
        <v>44006</v>
      </c>
      <c r="B984" s="55" t="s">
        <v>62</v>
      </c>
      <c r="C984" s="56" t="s">
        <v>63</v>
      </c>
      <c r="D984" s="55" t="s">
        <v>77</v>
      </c>
      <c r="E984" s="83" t="s">
        <v>78</v>
      </c>
      <c r="F984" s="104">
        <v>14.499999999999998</v>
      </c>
      <c r="G984" s="135"/>
      <c r="H984" s="103">
        <v>4.5033577676999945</v>
      </c>
      <c r="I984" s="137"/>
      <c r="J984" s="104">
        <v>111.05000000000001</v>
      </c>
      <c r="K984" s="139"/>
      <c r="L984" s="141"/>
      <c r="M984" s="150"/>
    </row>
    <row r="985" spans="1:13" ht="15.75" customHeight="1" x14ac:dyDescent="0.25">
      <c r="A985" s="78">
        <v>44090</v>
      </c>
      <c r="B985" s="55" t="s">
        <v>62</v>
      </c>
      <c r="C985" s="56" t="s">
        <v>63</v>
      </c>
      <c r="D985" s="55" t="s">
        <v>77</v>
      </c>
      <c r="E985" s="83" t="s">
        <v>78</v>
      </c>
      <c r="F985" s="104">
        <v>20.999999999999996</v>
      </c>
      <c r="G985" s="135"/>
      <c r="H985" s="103">
        <v>14.482801405285723</v>
      </c>
      <c r="I985" s="137"/>
      <c r="J985" s="104">
        <v>91.2</v>
      </c>
      <c r="K985" s="139"/>
      <c r="L985" s="141"/>
      <c r="M985" s="150"/>
    </row>
    <row r="986" spans="1:13" ht="15.75" customHeight="1" x14ac:dyDescent="0.25">
      <c r="A986" s="78">
        <v>44179</v>
      </c>
      <c r="B986" s="55" t="s">
        <v>62</v>
      </c>
      <c r="C986" s="56" t="s">
        <v>63</v>
      </c>
      <c r="D986" s="55" t="s">
        <v>77</v>
      </c>
      <c r="E986" s="83" t="s">
        <v>78</v>
      </c>
      <c r="F986" s="92">
        <v>70</v>
      </c>
      <c r="G986" s="135"/>
      <c r="H986" s="96">
        <v>23.04853392270002</v>
      </c>
      <c r="I986" s="137"/>
      <c r="J986" s="92" t="s">
        <v>9</v>
      </c>
      <c r="K986" s="139"/>
      <c r="L986" s="141"/>
      <c r="M986" s="150"/>
    </row>
    <row r="987" spans="1:13" ht="15.75" customHeight="1" x14ac:dyDescent="0.25">
      <c r="A987" s="81">
        <v>44250.447916666664</v>
      </c>
      <c r="B987" s="58" t="s">
        <v>62</v>
      </c>
      <c r="C987" s="59" t="s">
        <v>63</v>
      </c>
      <c r="D987" s="58" t="s">
        <v>77</v>
      </c>
      <c r="E987" s="82" t="s">
        <v>78</v>
      </c>
      <c r="F987" s="104">
        <v>63</v>
      </c>
      <c r="G987" s="134">
        <f>GEOMEAN(F987:F990)</f>
        <v>39.339310348997437</v>
      </c>
      <c r="H987" s="103">
        <v>25.242739971428559</v>
      </c>
      <c r="I987" s="136">
        <f>GEOMEAN(H987:H990)</f>
        <v>27.408359768969181</v>
      </c>
      <c r="J987" s="104">
        <v>102.8</v>
      </c>
      <c r="K987" s="138">
        <f>GEOMEAN(J987:J990)</f>
        <v>102.2012981111813</v>
      </c>
      <c r="L987" s="140" t="s">
        <v>29</v>
      </c>
      <c r="M987" s="149" t="s">
        <v>32</v>
      </c>
    </row>
    <row r="988" spans="1:13" ht="15.75" customHeight="1" x14ac:dyDescent="0.25">
      <c r="A988" s="78">
        <v>44313.416666666664</v>
      </c>
      <c r="B988" s="55" t="s">
        <v>62</v>
      </c>
      <c r="C988" s="56" t="s">
        <v>63</v>
      </c>
      <c r="D988" s="55" t="s">
        <v>77</v>
      </c>
      <c r="E988" s="83" t="s">
        <v>78</v>
      </c>
      <c r="F988" s="104">
        <v>48</v>
      </c>
      <c r="G988" s="135"/>
      <c r="H988" s="103">
        <v>20.235915514285722</v>
      </c>
      <c r="I988" s="137"/>
      <c r="J988" s="104">
        <v>108.5</v>
      </c>
      <c r="K988" s="139"/>
      <c r="L988" s="141"/>
      <c r="M988" s="150"/>
    </row>
    <row r="989" spans="1:13" ht="15.75" customHeight="1" x14ac:dyDescent="0.25">
      <c r="A989" s="78">
        <v>44379.416666666664</v>
      </c>
      <c r="B989" s="55" t="s">
        <v>62</v>
      </c>
      <c r="C989" s="56" t="s">
        <v>63</v>
      </c>
      <c r="D989" s="55" t="s">
        <v>77</v>
      </c>
      <c r="E989" s="83" t="s">
        <v>78</v>
      </c>
      <c r="F989" s="104">
        <v>44</v>
      </c>
      <c r="G989" s="135"/>
      <c r="H989" s="103">
        <v>52.956797142857134</v>
      </c>
      <c r="I989" s="137"/>
      <c r="J989" s="104">
        <v>110.4</v>
      </c>
      <c r="K989" s="139"/>
      <c r="L989" s="141"/>
      <c r="M989" s="150"/>
    </row>
    <row r="990" spans="1:13" ht="15.75" customHeight="1" thickBot="1" x14ac:dyDescent="0.3">
      <c r="A990" s="116">
        <v>44499.416666666664</v>
      </c>
      <c r="B990" s="63" t="s">
        <v>62</v>
      </c>
      <c r="C990" s="64" t="s">
        <v>63</v>
      </c>
      <c r="D990" s="63" t="s">
        <v>77</v>
      </c>
      <c r="E990" s="84" t="s">
        <v>78</v>
      </c>
      <c r="F990" s="107">
        <v>18</v>
      </c>
      <c r="G990" s="166"/>
      <c r="H990" s="106">
        <v>20.86176857142857</v>
      </c>
      <c r="I990" s="167"/>
      <c r="J990" s="107">
        <v>88.6</v>
      </c>
      <c r="K990" s="168"/>
      <c r="L990" s="169"/>
      <c r="M990" s="209"/>
    </row>
    <row r="991" spans="1:13" ht="15.75" customHeight="1" x14ac:dyDescent="0.25">
      <c r="A991" s="87">
        <v>37931</v>
      </c>
      <c r="B991" s="76" t="s">
        <v>62</v>
      </c>
      <c r="C991" s="90" t="s">
        <v>63</v>
      </c>
      <c r="D991" s="76" t="s">
        <v>79</v>
      </c>
      <c r="E991" s="86" t="s">
        <v>80</v>
      </c>
      <c r="F991" s="111">
        <v>30</v>
      </c>
      <c r="G991" s="109">
        <f>AVERAGE(F991)</f>
        <v>30</v>
      </c>
      <c r="H991" s="110">
        <v>12.36</v>
      </c>
      <c r="I991" s="121">
        <f>AVERAGE(H991)</f>
        <v>12.36</v>
      </c>
      <c r="J991" s="111">
        <v>98</v>
      </c>
      <c r="K991" s="124">
        <f>AVERAGE(J991)</f>
        <v>98</v>
      </c>
      <c r="L991" s="112" t="s">
        <v>29</v>
      </c>
      <c r="M991" s="72"/>
    </row>
    <row r="992" spans="1:13" s="5" customFormat="1" ht="15.75" customHeight="1" x14ac:dyDescent="0.25">
      <c r="A992" s="81">
        <v>38000</v>
      </c>
      <c r="B992" s="58" t="s">
        <v>62</v>
      </c>
      <c r="C992" s="59" t="s">
        <v>63</v>
      </c>
      <c r="D992" s="58" t="s">
        <v>79</v>
      </c>
      <c r="E992" s="82" t="s">
        <v>80</v>
      </c>
      <c r="F992" s="104">
        <v>19</v>
      </c>
      <c r="G992" s="164">
        <f>GEOMEAN(F992:F994)</f>
        <v>22.605757271842112</v>
      </c>
      <c r="H992" s="103">
        <v>16.260000000000002</v>
      </c>
      <c r="I992" s="165">
        <f>GEOMEAN(H992:H994)</f>
        <v>14.670020468455784</v>
      </c>
      <c r="J992" s="104">
        <v>91</v>
      </c>
      <c r="K992" s="144">
        <f>GEOMEAN(J992:J994)</f>
        <v>94.487358685289351</v>
      </c>
      <c r="L992" s="225" t="s">
        <v>29</v>
      </c>
      <c r="M992" s="226" t="s">
        <v>31</v>
      </c>
    </row>
    <row r="993" spans="1:13" ht="15.75" customHeight="1" x14ac:dyDescent="0.25">
      <c r="A993" s="78">
        <v>38077</v>
      </c>
      <c r="B993" s="55" t="s">
        <v>62</v>
      </c>
      <c r="C993" s="56" t="s">
        <v>63</v>
      </c>
      <c r="D993" s="55" t="s">
        <v>79</v>
      </c>
      <c r="E993" s="83" t="s">
        <v>80</v>
      </c>
      <c r="F993" s="104">
        <v>16</v>
      </c>
      <c r="G993" s="164"/>
      <c r="H993" s="103">
        <v>7.21</v>
      </c>
      <c r="I993" s="165"/>
      <c r="J993" s="104">
        <v>90</v>
      </c>
      <c r="K993" s="144"/>
      <c r="L993" s="225"/>
      <c r="M993" s="226"/>
    </row>
    <row r="994" spans="1:13" ht="15.75" customHeight="1" x14ac:dyDescent="0.25">
      <c r="A994" s="75">
        <v>38162</v>
      </c>
      <c r="B994" s="61" t="s">
        <v>62</v>
      </c>
      <c r="C994" s="62" t="s">
        <v>63</v>
      </c>
      <c r="D994" s="61" t="s">
        <v>79</v>
      </c>
      <c r="E994" s="77" t="s">
        <v>80</v>
      </c>
      <c r="F994" s="104">
        <v>38</v>
      </c>
      <c r="G994" s="164"/>
      <c r="H994" s="103">
        <v>26.93</v>
      </c>
      <c r="I994" s="165"/>
      <c r="J994" s="104">
        <v>103</v>
      </c>
      <c r="K994" s="144"/>
      <c r="L994" s="225"/>
      <c r="M994" s="226"/>
    </row>
    <row r="995" spans="1:13" ht="15.75" customHeight="1" x14ac:dyDescent="0.25">
      <c r="A995" s="78">
        <v>38405</v>
      </c>
      <c r="B995" s="58" t="s">
        <v>62</v>
      </c>
      <c r="C995" s="59" t="s">
        <v>63</v>
      </c>
      <c r="D995" s="58" t="s">
        <v>79</v>
      </c>
      <c r="E995" s="82" t="s">
        <v>80</v>
      </c>
      <c r="F995" s="104">
        <v>7</v>
      </c>
      <c r="G995" s="217">
        <f>GEOMEAN(F995:F996)</f>
        <v>14</v>
      </c>
      <c r="H995" s="103">
        <v>8.9499999999999993</v>
      </c>
      <c r="I995" s="219">
        <f>GEOMEAN(H995:H996)</f>
        <v>19.200273435552941</v>
      </c>
      <c r="J995" s="104">
        <v>99</v>
      </c>
      <c r="K995" s="221">
        <f>GEOMEAN(J995:J996)</f>
        <v>103.87973815908471</v>
      </c>
      <c r="L995" s="151" t="s">
        <v>29</v>
      </c>
      <c r="M995" s="223" t="s">
        <v>31</v>
      </c>
    </row>
    <row r="996" spans="1:13" s="5" customFormat="1" ht="15.75" customHeight="1" x14ac:dyDescent="0.25">
      <c r="A996" s="78">
        <v>38610</v>
      </c>
      <c r="B996" s="61" t="s">
        <v>62</v>
      </c>
      <c r="C996" s="62" t="s">
        <v>63</v>
      </c>
      <c r="D996" s="61" t="s">
        <v>79</v>
      </c>
      <c r="E996" s="77" t="s">
        <v>80</v>
      </c>
      <c r="F996" s="65">
        <v>28</v>
      </c>
      <c r="G996" s="218"/>
      <c r="H996" s="66">
        <v>41.19</v>
      </c>
      <c r="I996" s="220"/>
      <c r="J996" s="65">
        <v>109</v>
      </c>
      <c r="K996" s="222"/>
      <c r="L996" s="162"/>
      <c r="M996" s="224"/>
    </row>
    <row r="997" spans="1:13" ht="15.75" customHeight="1" x14ac:dyDescent="0.25">
      <c r="A997" s="81">
        <v>38790</v>
      </c>
      <c r="B997" s="58" t="s">
        <v>62</v>
      </c>
      <c r="C997" s="59" t="s">
        <v>63</v>
      </c>
      <c r="D997" s="58" t="s">
        <v>79</v>
      </c>
      <c r="E997" s="82" t="s">
        <v>80</v>
      </c>
      <c r="F997" s="104">
        <v>21</v>
      </c>
      <c r="G997" s="164">
        <f>GEOMEAN(F997:F999)</f>
        <v>13.904106579545799</v>
      </c>
      <c r="H997" s="103">
        <v>13.73</v>
      </c>
      <c r="I997" s="165">
        <f>GEOMEAN(H997:H999)</f>
        <v>24.089125589899648</v>
      </c>
      <c r="J997" s="104">
        <v>100</v>
      </c>
      <c r="K997" s="144">
        <f>GEOMEAN(J997:J999)</f>
        <v>98.201169440876228</v>
      </c>
      <c r="L997" s="225" t="s">
        <v>29</v>
      </c>
      <c r="M997" s="226" t="s">
        <v>31</v>
      </c>
    </row>
    <row r="998" spans="1:13" ht="15.75" customHeight="1" x14ac:dyDescent="0.25">
      <c r="A998" s="78">
        <v>38869</v>
      </c>
      <c r="B998" s="55" t="s">
        <v>62</v>
      </c>
      <c r="C998" s="56" t="s">
        <v>63</v>
      </c>
      <c r="D998" s="55" t="s">
        <v>79</v>
      </c>
      <c r="E998" s="83" t="s">
        <v>80</v>
      </c>
      <c r="F998" s="104">
        <v>16</v>
      </c>
      <c r="G998" s="164"/>
      <c r="H998" s="103">
        <v>11.77</v>
      </c>
      <c r="I998" s="165"/>
      <c r="J998" s="104">
        <v>94.7</v>
      </c>
      <c r="K998" s="144"/>
      <c r="L998" s="225"/>
      <c r="M998" s="226"/>
    </row>
    <row r="999" spans="1:13" ht="15.75" customHeight="1" x14ac:dyDescent="0.25">
      <c r="A999" s="75">
        <v>38971</v>
      </c>
      <c r="B999" s="61" t="s">
        <v>62</v>
      </c>
      <c r="C999" s="62" t="s">
        <v>63</v>
      </c>
      <c r="D999" s="61" t="s">
        <v>79</v>
      </c>
      <c r="E999" s="77" t="s">
        <v>80</v>
      </c>
      <c r="F999" s="104">
        <v>8</v>
      </c>
      <c r="G999" s="164"/>
      <c r="H999" s="103">
        <v>86.5</v>
      </c>
      <c r="I999" s="165"/>
      <c r="J999" s="104">
        <v>100</v>
      </c>
      <c r="K999" s="144"/>
      <c r="L999" s="225"/>
      <c r="M999" s="226"/>
    </row>
    <row r="1000" spans="1:13" ht="15.75" customHeight="1" x14ac:dyDescent="0.25">
      <c r="A1000" s="78">
        <v>39099</v>
      </c>
      <c r="B1000" s="79" t="s">
        <v>62</v>
      </c>
      <c r="C1000" s="89" t="s">
        <v>63</v>
      </c>
      <c r="D1000" s="79" t="s">
        <v>79</v>
      </c>
      <c r="E1000" s="80" t="s">
        <v>80</v>
      </c>
      <c r="F1000" s="104">
        <v>12</v>
      </c>
      <c r="G1000" s="102">
        <f>AVERAGE(F1000)</f>
        <v>12</v>
      </c>
      <c r="H1000" s="103">
        <v>16.329999999999998</v>
      </c>
      <c r="I1000" s="120">
        <f>AVERAGE(H1000)</f>
        <v>16.329999999999998</v>
      </c>
      <c r="J1000" s="104">
        <v>96</v>
      </c>
      <c r="K1000" s="123">
        <f>AVERAGE(J1000)</f>
        <v>96</v>
      </c>
      <c r="L1000" s="98" t="s">
        <v>29</v>
      </c>
      <c r="M1000" s="105" t="s">
        <v>31</v>
      </c>
    </row>
    <row r="1001" spans="1:13" ht="15.75" customHeight="1" x14ac:dyDescent="0.25">
      <c r="A1001" s="81">
        <v>39493</v>
      </c>
      <c r="B1001" s="58" t="s">
        <v>62</v>
      </c>
      <c r="C1001" s="59" t="s">
        <v>63</v>
      </c>
      <c r="D1001" s="58" t="s">
        <v>79</v>
      </c>
      <c r="E1001" s="82" t="s">
        <v>80</v>
      </c>
      <c r="F1001" s="104">
        <v>20</v>
      </c>
      <c r="G1001" s="134">
        <f>GEOMEAN(F1001:F1004)</f>
        <v>21.437467474565235</v>
      </c>
      <c r="H1001" s="103">
        <v>12.36</v>
      </c>
      <c r="I1001" s="136">
        <f>GEOMEAN(H1001:H1004)</f>
        <v>12.156711155449127</v>
      </c>
      <c r="J1001" s="104">
        <v>112.9</v>
      </c>
      <c r="K1001" s="138">
        <f>GEOMEAN(J1001:J1004)</f>
        <v>103.98750301705499</v>
      </c>
      <c r="L1001" s="140" t="s">
        <v>29</v>
      </c>
      <c r="M1001" s="153" t="s">
        <v>31</v>
      </c>
    </row>
    <row r="1002" spans="1:13" ht="15.75" customHeight="1" x14ac:dyDescent="0.25">
      <c r="A1002" s="78">
        <v>39591</v>
      </c>
      <c r="B1002" s="55" t="s">
        <v>62</v>
      </c>
      <c r="C1002" s="56" t="s">
        <v>63</v>
      </c>
      <c r="D1002" s="55" t="s">
        <v>79</v>
      </c>
      <c r="E1002" s="83" t="s">
        <v>80</v>
      </c>
      <c r="F1002" s="104">
        <v>20</v>
      </c>
      <c r="G1002" s="135"/>
      <c r="H1002" s="103">
        <v>13.33</v>
      </c>
      <c r="I1002" s="137"/>
      <c r="J1002" s="104">
        <v>96.2</v>
      </c>
      <c r="K1002" s="139"/>
      <c r="L1002" s="141"/>
      <c r="M1002" s="154"/>
    </row>
    <row r="1003" spans="1:13" ht="15.75" customHeight="1" x14ac:dyDescent="0.25">
      <c r="A1003" s="78">
        <v>39692</v>
      </c>
      <c r="B1003" s="55" t="s">
        <v>62</v>
      </c>
      <c r="C1003" s="56" t="s">
        <v>63</v>
      </c>
      <c r="D1003" s="55" t="s">
        <v>79</v>
      </c>
      <c r="E1003" s="83" t="s">
        <v>80</v>
      </c>
      <c r="F1003" s="104">
        <v>24</v>
      </c>
      <c r="G1003" s="135"/>
      <c r="H1003" s="103">
        <v>10.3</v>
      </c>
      <c r="I1003" s="137"/>
      <c r="J1003" s="104">
        <v>100.9</v>
      </c>
      <c r="K1003" s="139"/>
      <c r="L1003" s="141"/>
      <c r="M1003" s="154"/>
    </row>
    <row r="1004" spans="1:13" ht="15.75" customHeight="1" x14ac:dyDescent="0.25">
      <c r="A1004" s="75">
        <v>39766</v>
      </c>
      <c r="B1004" s="61" t="s">
        <v>62</v>
      </c>
      <c r="C1004" s="62" t="s">
        <v>63</v>
      </c>
      <c r="D1004" s="61" t="s">
        <v>79</v>
      </c>
      <c r="E1004" s="77" t="s">
        <v>80</v>
      </c>
      <c r="F1004" s="104">
        <v>22</v>
      </c>
      <c r="G1004" s="157"/>
      <c r="H1004" s="103">
        <v>12.87</v>
      </c>
      <c r="I1004" s="160"/>
      <c r="J1004" s="65">
        <v>106.7</v>
      </c>
      <c r="K1004" s="161"/>
      <c r="L1004" s="158"/>
      <c r="M1004" s="163"/>
    </row>
    <row r="1005" spans="1:13" ht="15.75" customHeight="1" x14ac:dyDescent="0.25">
      <c r="A1005" s="78">
        <v>39853</v>
      </c>
      <c r="B1005" s="58" t="s">
        <v>62</v>
      </c>
      <c r="C1005" s="59" t="s">
        <v>63</v>
      </c>
      <c r="D1005" s="58" t="s">
        <v>79</v>
      </c>
      <c r="E1005" s="82" t="s">
        <v>80</v>
      </c>
      <c r="F1005" s="104">
        <v>51</v>
      </c>
      <c r="G1005" s="134">
        <f>GEOMEAN(F1005:F1006)</f>
        <v>38.457769046058822</v>
      </c>
      <c r="H1005" s="103">
        <v>10.983632000000002</v>
      </c>
      <c r="I1005" s="136">
        <f>GEOMEAN(H1005:H1006)</f>
        <v>13.454005179127888</v>
      </c>
      <c r="J1005" s="104">
        <v>96.3</v>
      </c>
      <c r="K1005" s="138">
        <f>GEOMEAN(J1005:J1006)</f>
        <v>92.733974356758807</v>
      </c>
      <c r="L1005" s="145" t="s">
        <v>29</v>
      </c>
      <c r="M1005" s="153" t="s">
        <v>31</v>
      </c>
    </row>
    <row r="1006" spans="1:13" ht="15.75" customHeight="1" x14ac:dyDescent="0.25">
      <c r="A1006" s="78">
        <v>40099</v>
      </c>
      <c r="B1006" s="61" t="s">
        <v>62</v>
      </c>
      <c r="C1006" s="62" t="s">
        <v>63</v>
      </c>
      <c r="D1006" s="61" t="s">
        <v>79</v>
      </c>
      <c r="E1006" s="77" t="s">
        <v>80</v>
      </c>
      <c r="F1006" s="104">
        <v>29</v>
      </c>
      <c r="G1006" s="157"/>
      <c r="H1006" s="103">
        <v>16.48</v>
      </c>
      <c r="I1006" s="160"/>
      <c r="J1006" s="104">
        <v>89.3</v>
      </c>
      <c r="K1006" s="161"/>
      <c r="L1006" s="145"/>
      <c r="M1006" s="163"/>
    </row>
    <row r="1007" spans="1:13" ht="15.75" customHeight="1" x14ac:dyDescent="0.25">
      <c r="A1007" s="81">
        <v>40266</v>
      </c>
      <c r="B1007" s="58" t="s">
        <v>62</v>
      </c>
      <c r="C1007" s="59" t="s">
        <v>63</v>
      </c>
      <c r="D1007" s="58" t="s">
        <v>79</v>
      </c>
      <c r="E1007" s="82" t="s">
        <v>80</v>
      </c>
      <c r="F1007" s="104">
        <v>25</v>
      </c>
      <c r="G1007" s="134">
        <f>GEOMEAN(F1007:F1010)</f>
        <v>26.200696763393509</v>
      </c>
      <c r="H1007" s="103">
        <v>5.49</v>
      </c>
      <c r="I1007" s="136">
        <f>GEOMEAN(H1007:H1010)</f>
        <v>9.9996126130102798</v>
      </c>
      <c r="J1007" s="104" t="s">
        <v>81</v>
      </c>
      <c r="K1007" s="138">
        <f>GEOMEAN(J1007:J1010)</f>
        <v>40.712405971644564</v>
      </c>
      <c r="L1007" s="140" t="s">
        <v>28</v>
      </c>
      <c r="M1007" s="149" t="s">
        <v>32</v>
      </c>
    </row>
    <row r="1008" spans="1:13" ht="15.75" customHeight="1" x14ac:dyDescent="0.25">
      <c r="A1008" s="78">
        <v>40345</v>
      </c>
      <c r="B1008" s="55" t="s">
        <v>62</v>
      </c>
      <c r="C1008" s="56" t="s">
        <v>63</v>
      </c>
      <c r="D1008" s="55" t="s">
        <v>79</v>
      </c>
      <c r="E1008" s="83" t="s">
        <v>80</v>
      </c>
      <c r="F1008" s="104">
        <v>25</v>
      </c>
      <c r="G1008" s="135"/>
      <c r="H1008" s="103">
        <v>6.44</v>
      </c>
      <c r="I1008" s="137"/>
      <c r="J1008" s="104" t="s">
        <v>82</v>
      </c>
      <c r="K1008" s="139"/>
      <c r="L1008" s="141"/>
      <c r="M1008" s="150"/>
    </row>
    <row r="1009" spans="1:13" ht="15.75" customHeight="1" x14ac:dyDescent="0.25">
      <c r="A1009" s="78">
        <v>40436</v>
      </c>
      <c r="B1009" s="55" t="s">
        <v>62</v>
      </c>
      <c r="C1009" s="56" t="s">
        <v>63</v>
      </c>
      <c r="D1009" s="55" t="s">
        <v>79</v>
      </c>
      <c r="E1009" s="83" t="s">
        <v>80</v>
      </c>
      <c r="F1009" s="104">
        <v>29</v>
      </c>
      <c r="G1009" s="135"/>
      <c r="H1009" s="103">
        <v>22.88</v>
      </c>
      <c r="I1009" s="137"/>
      <c r="J1009" s="104">
        <v>17</v>
      </c>
      <c r="K1009" s="139"/>
      <c r="L1009" s="141"/>
      <c r="M1009" s="150"/>
    </row>
    <row r="1010" spans="1:13" ht="15.75" customHeight="1" x14ac:dyDescent="0.25">
      <c r="A1010" s="75">
        <v>40512</v>
      </c>
      <c r="B1010" s="61" t="s">
        <v>62</v>
      </c>
      <c r="C1010" s="62" t="s">
        <v>63</v>
      </c>
      <c r="D1010" s="61" t="s">
        <v>79</v>
      </c>
      <c r="E1010" s="77" t="s">
        <v>80</v>
      </c>
      <c r="F1010" s="104">
        <v>26</v>
      </c>
      <c r="G1010" s="157"/>
      <c r="H1010" s="103">
        <v>12.36</v>
      </c>
      <c r="I1010" s="160"/>
      <c r="J1010" s="65">
        <v>97.5</v>
      </c>
      <c r="K1010" s="161"/>
      <c r="L1010" s="158"/>
      <c r="M1010" s="190"/>
    </row>
    <row r="1011" spans="1:13" ht="15.75" customHeight="1" x14ac:dyDescent="0.25">
      <c r="A1011" s="78">
        <v>40589</v>
      </c>
      <c r="B1011" s="58" t="s">
        <v>62</v>
      </c>
      <c r="C1011" s="59" t="s">
        <v>63</v>
      </c>
      <c r="D1011" s="58" t="s">
        <v>79</v>
      </c>
      <c r="E1011" s="82" t="s">
        <v>80</v>
      </c>
      <c r="F1011" s="104">
        <v>12</v>
      </c>
      <c r="G1011" s="134">
        <f>GEOMEAN(F1011:F1014)</f>
        <v>18.649210222112533</v>
      </c>
      <c r="H1011" s="103">
        <v>13.11</v>
      </c>
      <c r="I1011" s="136">
        <f>GEOMEAN(H1011:H1014)</f>
        <v>10.498623993562138</v>
      </c>
      <c r="J1011" s="104">
        <v>120</v>
      </c>
      <c r="K1011" s="138">
        <f>GEOMEAN(J1011:J1014)</f>
        <v>103.87397501717962</v>
      </c>
      <c r="L1011" s="140" t="s">
        <v>29</v>
      </c>
      <c r="M1011" s="173" t="s">
        <v>30</v>
      </c>
    </row>
    <row r="1012" spans="1:13" ht="15.75" customHeight="1" x14ac:dyDescent="0.25">
      <c r="A1012" s="78">
        <v>40675</v>
      </c>
      <c r="B1012" s="55" t="s">
        <v>62</v>
      </c>
      <c r="C1012" s="56" t="s">
        <v>63</v>
      </c>
      <c r="D1012" s="55" t="s">
        <v>79</v>
      </c>
      <c r="E1012" s="83" t="s">
        <v>80</v>
      </c>
      <c r="F1012" s="104">
        <v>20</v>
      </c>
      <c r="G1012" s="135"/>
      <c r="H1012" s="103">
        <v>6.18</v>
      </c>
      <c r="I1012" s="137"/>
      <c r="J1012" s="104">
        <v>99</v>
      </c>
      <c r="K1012" s="139"/>
      <c r="L1012" s="141"/>
      <c r="M1012" s="174"/>
    </row>
    <row r="1013" spans="1:13" ht="15.75" customHeight="1" x14ac:dyDescent="0.25">
      <c r="A1013" s="78">
        <v>40780</v>
      </c>
      <c r="B1013" s="55" t="s">
        <v>62</v>
      </c>
      <c r="C1013" s="56" t="s">
        <v>63</v>
      </c>
      <c r="D1013" s="55" t="s">
        <v>79</v>
      </c>
      <c r="E1013" s="83" t="s">
        <v>80</v>
      </c>
      <c r="F1013" s="104">
        <v>28</v>
      </c>
      <c r="G1013" s="135"/>
      <c r="H1013" s="103">
        <v>16.02</v>
      </c>
      <c r="I1013" s="137"/>
      <c r="J1013" s="104">
        <v>107.1</v>
      </c>
      <c r="K1013" s="139"/>
      <c r="L1013" s="141"/>
      <c r="M1013" s="174"/>
    </row>
    <row r="1014" spans="1:13" ht="15.75" customHeight="1" x14ac:dyDescent="0.25">
      <c r="A1014" s="78">
        <v>40870</v>
      </c>
      <c r="B1014" s="61" t="s">
        <v>62</v>
      </c>
      <c r="C1014" s="62" t="s">
        <v>63</v>
      </c>
      <c r="D1014" s="61" t="s">
        <v>79</v>
      </c>
      <c r="E1014" s="77" t="s">
        <v>80</v>
      </c>
      <c r="F1014" s="104">
        <v>18</v>
      </c>
      <c r="G1014" s="157"/>
      <c r="H1014" s="103">
        <v>9.36</v>
      </c>
      <c r="I1014" s="160"/>
      <c r="J1014" s="104">
        <v>91.5</v>
      </c>
      <c r="K1014" s="161"/>
      <c r="L1014" s="158"/>
      <c r="M1014" s="189"/>
    </row>
    <row r="1015" spans="1:13" ht="15.75" customHeight="1" x14ac:dyDescent="0.25">
      <c r="A1015" s="81">
        <v>40955</v>
      </c>
      <c r="B1015" s="55" t="s">
        <v>62</v>
      </c>
      <c r="C1015" s="56" t="s">
        <v>63</v>
      </c>
      <c r="D1015" s="55" t="s">
        <v>79</v>
      </c>
      <c r="E1015" s="83" t="s">
        <v>80</v>
      </c>
      <c r="F1015" s="104">
        <v>28</v>
      </c>
      <c r="G1015" s="134">
        <f>GEOMEAN(F1015:F1018)</f>
        <v>24.351158501544159</v>
      </c>
      <c r="H1015" s="103">
        <v>5.1485775000000045</v>
      </c>
      <c r="I1015" s="136">
        <f>GEOMEAN(H1015:H1018)</f>
        <v>5.3174279771088635</v>
      </c>
      <c r="J1015" s="104">
        <v>96</v>
      </c>
      <c r="K1015" s="138">
        <f>GEOMEAN(J1015:J1018)</f>
        <v>96.994530956733641</v>
      </c>
      <c r="L1015" s="140" t="s">
        <v>28</v>
      </c>
      <c r="M1015" s="202" t="s">
        <v>32</v>
      </c>
    </row>
    <row r="1016" spans="1:13" ht="15.75" customHeight="1" x14ac:dyDescent="0.25">
      <c r="A1016" s="78">
        <v>41026</v>
      </c>
      <c r="B1016" s="55" t="s">
        <v>62</v>
      </c>
      <c r="C1016" s="56" t="s">
        <v>63</v>
      </c>
      <c r="D1016" s="55" t="s">
        <v>79</v>
      </c>
      <c r="E1016" s="83" t="s">
        <v>80</v>
      </c>
      <c r="F1016" s="104">
        <v>23</v>
      </c>
      <c r="G1016" s="135"/>
      <c r="H1016" s="103">
        <v>4.1188620000000045</v>
      </c>
      <c r="I1016" s="137"/>
      <c r="J1016" s="104">
        <v>95.9</v>
      </c>
      <c r="K1016" s="139"/>
      <c r="L1016" s="141"/>
      <c r="M1016" s="203"/>
    </row>
    <row r="1017" spans="1:13" ht="15.75" customHeight="1" x14ac:dyDescent="0.25">
      <c r="A1017" s="78">
        <v>41117</v>
      </c>
      <c r="B1017" s="55" t="s">
        <v>62</v>
      </c>
      <c r="C1017" s="56" t="s">
        <v>63</v>
      </c>
      <c r="D1017" s="55" t="s">
        <v>79</v>
      </c>
      <c r="E1017" s="83" t="s">
        <v>80</v>
      </c>
      <c r="F1017" s="104">
        <v>21</v>
      </c>
      <c r="G1017" s="135"/>
      <c r="H1017" s="103">
        <v>4.5765133333333381</v>
      </c>
      <c r="I1017" s="137"/>
      <c r="J1017" s="104">
        <v>105.3</v>
      </c>
      <c r="K1017" s="139"/>
      <c r="L1017" s="141"/>
      <c r="M1017" s="203"/>
    </row>
    <row r="1018" spans="1:13" ht="15.75" customHeight="1" x14ac:dyDescent="0.25">
      <c r="A1018" s="78">
        <v>41219</v>
      </c>
      <c r="B1018" s="55" t="s">
        <v>62</v>
      </c>
      <c r="C1018" s="56" t="s">
        <v>63</v>
      </c>
      <c r="D1018" s="55" t="s">
        <v>79</v>
      </c>
      <c r="E1018" s="83" t="s">
        <v>80</v>
      </c>
      <c r="F1018" s="104">
        <v>26</v>
      </c>
      <c r="G1018" s="135"/>
      <c r="H1018" s="103">
        <v>8.2377240000000089</v>
      </c>
      <c r="I1018" s="137"/>
      <c r="J1018" s="104">
        <v>91.3</v>
      </c>
      <c r="K1018" s="139"/>
      <c r="L1018" s="141"/>
      <c r="M1018" s="203"/>
    </row>
    <row r="1019" spans="1:13" ht="15.75" customHeight="1" x14ac:dyDescent="0.25">
      <c r="A1019" s="81">
        <v>41417</v>
      </c>
      <c r="B1019" s="58" t="s">
        <v>62</v>
      </c>
      <c r="C1019" s="59" t="s">
        <v>63</v>
      </c>
      <c r="D1019" s="58" t="s">
        <v>79</v>
      </c>
      <c r="E1019" s="82" t="s">
        <v>80</v>
      </c>
      <c r="F1019" s="104">
        <v>10</v>
      </c>
      <c r="G1019" s="134">
        <f>GEOMEAN(F1019:F1020)</f>
        <v>10</v>
      </c>
      <c r="H1019" s="103">
        <v>2.88</v>
      </c>
      <c r="I1019" s="136">
        <f>GEOMEAN(H1019:H1020)</f>
        <v>2.6832815729997477</v>
      </c>
      <c r="J1019" s="104">
        <v>111.9</v>
      </c>
      <c r="K1019" s="138">
        <f>GEOMEAN(J1019:J1020)</f>
        <v>107.20135260340702</v>
      </c>
      <c r="L1019" s="140" t="s">
        <v>28</v>
      </c>
      <c r="M1019" s="142" t="s">
        <v>31</v>
      </c>
    </row>
    <row r="1020" spans="1:13" ht="15.75" customHeight="1" x14ac:dyDescent="0.25">
      <c r="A1020" s="75">
        <v>41516</v>
      </c>
      <c r="B1020" s="61" t="s">
        <v>62</v>
      </c>
      <c r="C1020" s="62" t="s">
        <v>63</v>
      </c>
      <c r="D1020" s="61" t="s">
        <v>79</v>
      </c>
      <c r="E1020" s="77" t="s">
        <v>80</v>
      </c>
      <c r="F1020" s="104">
        <v>10</v>
      </c>
      <c r="G1020" s="157"/>
      <c r="H1020" s="103">
        <v>2.5</v>
      </c>
      <c r="I1020" s="160"/>
      <c r="J1020" s="104">
        <v>102.7</v>
      </c>
      <c r="K1020" s="161"/>
      <c r="L1020" s="158"/>
      <c r="M1020" s="159"/>
    </row>
    <row r="1021" spans="1:13" ht="15.75" customHeight="1" x14ac:dyDescent="0.25">
      <c r="A1021" s="81">
        <v>41740</v>
      </c>
      <c r="B1021" s="58" t="s">
        <v>62</v>
      </c>
      <c r="C1021" s="59" t="s">
        <v>63</v>
      </c>
      <c r="D1021" s="58" t="s">
        <v>79</v>
      </c>
      <c r="E1021" s="82" t="s">
        <v>80</v>
      </c>
      <c r="F1021" s="104">
        <v>5</v>
      </c>
      <c r="G1021" s="134">
        <f>GEOMEAN(F1021:F1024)</f>
        <v>8.8011173679339336</v>
      </c>
      <c r="H1021" s="103">
        <v>2.4095342700000009</v>
      </c>
      <c r="I1021" s="136">
        <f>GEOMEAN(H1021:H1024)</f>
        <v>4.7200706472991358</v>
      </c>
      <c r="J1021" s="104">
        <v>80.7</v>
      </c>
      <c r="K1021" s="138">
        <f>GEOMEAN(J1021:J1024)</f>
        <v>91.561456041244824</v>
      </c>
      <c r="L1021" s="140" t="s">
        <v>28</v>
      </c>
      <c r="M1021" s="142" t="s">
        <v>31</v>
      </c>
    </row>
    <row r="1022" spans="1:13" ht="15.75" customHeight="1" x14ac:dyDescent="0.25">
      <c r="A1022" s="78">
        <v>41809</v>
      </c>
      <c r="B1022" s="55" t="s">
        <v>62</v>
      </c>
      <c r="C1022" s="56" t="s">
        <v>63</v>
      </c>
      <c r="D1022" s="55" t="s">
        <v>79</v>
      </c>
      <c r="E1022" s="83" t="s">
        <v>80</v>
      </c>
      <c r="F1022" s="104">
        <v>10</v>
      </c>
      <c r="G1022" s="135"/>
      <c r="H1022" s="103">
        <v>5.1990537499999894</v>
      </c>
      <c r="I1022" s="137"/>
      <c r="J1022" s="104">
        <v>88.4</v>
      </c>
      <c r="K1022" s="139"/>
      <c r="L1022" s="141"/>
      <c r="M1022" s="143"/>
    </row>
    <row r="1023" spans="1:13" ht="15.75" customHeight="1" x14ac:dyDescent="0.25">
      <c r="A1023" s="78">
        <v>41900</v>
      </c>
      <c r="B1023" s="55" t="s">
        <v>62</v>
      </c>
      <c r="C1023" s="56" t="s">
        <v>63</v>
      </c>
      <c r="D1023" s="55" t="s">
        <v>79</v>
      </c>
      <c r="E1023" s="83" t="s">
        <v>80</v>
      </c>
      <c r="F1023" s="104">
        <v>12</v>
      </c>
      <c r="G1023" s="135"/>
      <c r="H1023" s="103">
        <v>5.9105669699999925</v>
      </c>
      <c r="I1023" s="137"/>
      <c r="J1023" s="104" t="s">
        <v>9</v>
      </c>
      <c r="K1023" s="139"/>
      <c r="L1023" s="141"/>
      <c r="M1023" s="143"/>
    </row>
    <row r="1024" spans="1:13" ht="15.75" customHeight="1" x14ac:dyDescent="0.25">
      <c r="A1024" s="75">
        <v>41962</v>
      </c>
      <c r="B1024" s="61" t="s">
        <v>62</v>
      </c>
      <c r="C1024" s="62" t="s">
        <v>63</v>
      </c>
      <c r="D1024" s="61" t="s">
        <v>79</v>
      </c>
      <c r="E1024" s="77" t="s">
        <v>80</v>
      </c>
      <c r="F1024" s="104">
        <v>10</v>
      </c>
      <c r="G1024" s="157"/>
      <c r="H1024" s="103">
        <v>6.7035899073303868</v>
      </c>
      <c r="I1024" s="160"/>
      <c r="J1024" s="104">
        <v>107.6</v>
      </c>
      <c r="K1024" s="161"/>
      <c r="L1024" s="158"/>
      <c r="M1024" s="159"/>
    </row>
    <row r="1025" spans="1:13" ht="15.75" customHeight="1" x14ac:dyDescent="0.25">
      <c r="A1025" s="81">
        <v>42046</v>
      </c>
      <c r="B1025" s="58" t="s">
        <v>62</v>
      </c>
      <c r="C1025" s="59" t="s">
        <v>63</v>
      </c>
      <c r="D1025" s="58" t="s">
        <v>79</v>
      </c>
      <c r="E1025" s="82" t="s">
        <v>80</v>
      </c>
      <c r="F1025" s="104">
        <v>5</v>
      </c>
      <c r="G1025" s="134">
        <f>GEOMEAN(F1025:F1028)</f>
        <v>9.6243591690707024</v>
      </c>
      <c r="H1025" s="103">
        <v>7.7228662499999929</v>
      </c>
      <c r="I1025" s="136">
        <f>GEOMEAN(H1025:H1028)</f>
        <v>8.8463128336043457</v>
      </c>
      <c r="J1025" s="104" t="s">
        <v>9</v>
      </c>
      <c r="K1025" s="138">
        <f>GEOMEAN(J1025:J1028)</f>
        <v>110.33245255110739</v>
      </c>
      <c r="L1025" s="140" t="s">
        <v>28</v>
      </c>
      <c r="M1025" s="142" t="s">
        <v>31</v>
      </c>
    </row>
    <row r="1026" spans="1:13" ht="15.75" customHeight="1" x14ac:dyDescent="0.25">
      <c r="A1026" s="78">
        <v>42177</v>
      </c>
      <c r="B1026" s="55" t="s">
        <v>62</v>
      </c>
      <c r="C1026" s="56" t="s">
        <v>63</v>
      </c>
      <c r="D1026" s="55" t="s">
        <v>79</v>
      </c>
      <c r="E1026" s="83" t="s">
        <v>80</v>
      </c>
      <c r="F1026" s="104">
        <v>11</v>
      </c>
      <c r="G1026" s="135"/>
      <c r="H1026" s="103">
        <v>9.164467950000013</v>
      </c>
      <c r="I1026" s="137"/>
      <c r="J1026" s="104">
        <v>104.5</v>
      </c>
      <c r="K1026" s="139"/>
      <c r="L1026" s="141"/>
      <c r="M1026" s="143"/>
    </row>
    <row r="1027" spans="1:13" ht="15.75" customHeight="1" x14ac:dyDescent="0.25">
      <c r="A1027" s="78">
        <v>42261</v>
      </c>
      <c r="B1027" s="55" t="s">
        <v>62</v>
      </c>
      <c r="C1027" s="56" t="s">
        <v>63</v>
      </c>
      <c r="D1027" s="55" t="s">
        <v>79</v>
      </c>
      <c r="E1027" s="83" t="s">
        <v>80</v>
      </c>
      <c r="F1027" s="104">
        <v>13</v>
      </c>
      <c r="G1027" s="135"/>
      <c r="H1027" s="103">
        <v>6.5489905800000052</v>
      </c>
      <c r="I1027" s="137"/>
      <c r="J1027" s="104">
        <v>89.1</v>
      </c>
      <c r="K1027" s="139"/>
      <c r="L1027" s="141"/>
      <c r="M1027" s="143"/>
    </row>
    <row r="1028" spans="1:13" ht="15.75" customHeight="1" x14ac:dyDescent="0.25">
      <c r="A1028" s="75">
        <v>42318</v>
      </c>
      <c r="B1028" s="61" t="s">
        <v>62</v>
      </c>
      <c r="C1028" s="62" t="s">
        <v>63</v>
      </c>
      <c r="D1028" s="61" t="s">
        <v>79</v>
      </c>
      <c r="E1028" s="77" t="s">
        <v>80</v>
      </c>
      <c r="F1028" s="104">
        <v>12</v>
      </c>
      <c r="G1028" s="157"/>
      <c r="H1028" s="103">
        <v>13.212622818999989</v>
      </c>
      <c r="I1028" s="160"/>
      <c r="J1028" s="104">
        <v>144.25</v>
      </c>
      <c r="K1028" s="161"/>
      <c r="L1028" s="158"/>
      <c r="M1028" s="159"/>
    </row>
    <row r="1029" spans="1:13" ht="15.75" customHeight="1" x14ac:dyDescent="0.25">
      <c r="A1029" s="81">
        <v>42416</v>
      </c>
      <c r="B1029" s="58" t="s">
        <v>62</v>
      </c>
      <c r="C1029" s="59" t="s">
        <v>63</v>
      </c>
      <c r="D1029" s="58" t="s">
        <v>79</v>
      </c>
      <c r="E1029" s="82" t="s">
        <v>80</v>
      </c>
      <c r="F1029" s="104">
        <v>18</v>
      </c>
      <c r="G1029" s="134">
        <f>GEOMEAN(F1029:F1032)</f>
        <v>19.467888450894982</v>
      </c>
      <c r="H1029" s="103">
        <v>7.7924416216216246</v>
      </c>
      <c r="I1029" s="136">
        <f>GEOMEAN(H1029:H1032)</f>
        <v>4.161052823973665</v>
      </c>
      <c r="J1029" s="104">
        <v>100.6</v>
      </c>
      <c r="K1029" s="138">
        <f>GEOMEAN(J1029:J1032)</f>
        <v>97.850260444325457</v>
      </c>
      <c r="L1029" s="140" t="s">
        <v>28</v>
      </c>
      <c r="M1029" s="142" t="s">
        <v>31</v>
      </c>
    </row>
    <row r="1030" spans="1:13" ht="15.75" customHeight="1" x14ac:dyDescent="0.25">
      <c r="A1030" s="78">
        <v>42509</v>
      </c>
      <c r="B1030" s="55" t="s">
        <v>62</v>
      </c>
      <c r="C1030" s="56" t="s">
        <v>63</v>
      </c>
      <c r="D1030" s="55" t="s">
        <v>79</v>
      </c>
      <c r="E1030" s="83" t="s">
        <v>80</v>
      </c>
      <c r="F1030" s="104">
        <v>14</v>
      </c>
      <c r="G1030" s="135"/>
      <c r="H1030" s="103">
        <v>3.1203500000000055</v>
      </c>
      <c r="I1030" s="137"/>
      <c r="J1030" s="104">
        <v>105.2</v>
      </c>
      <c r="K1030" s="139"/>
      <c r="L1030" s="141"/>
      <c r="M1030" s="143"/>
    </row>
    <row r="1031" spans="1:13" ht="15.75" customHeight="1" x14ac:dyDescent="0.25">
      <c r="A1031" s="78">
        <v>42618</v>
      </c>
      <c r="B1031" s="55" t="s">
        <v>62</v>
      </c>
      <c r="C1031" s="56" t="s">
        <v>63</v>
      </c>
      <c r="D1031" s="55" t="s">
        <v>79</v>
      </c>
      <c r="E1031" s="83" t="s">
        <v>80</v>
      </c>
      <c r="F1031" s="104">
        <v>30</v>
      </c>
      <c r="G1031" s="135"/>
      <c r="H1031" s="103">
        <v>4.2904812500000018</v>
      </c>
      <c r="I1031" s="137"/>
      <c r="J1031" s="104">
        <v>95.4</v>
      </c>
      <c r="K1031" s="139"/>
      <c r="L1031" s="141"/>
      <c r="M1031" s="143"/>
    </row>
    <row r="1032" spans="1:13" ht="15.75" customHeight="1" x14ac:dyDescent="0.25">
      <c r="A1032" s="75">
        <v>42691</v>
      </c>
      <c r="B1032" s="61" t="s">
        <v>62</v>
      </c>
      <c r="C1032" s="62" t="s">
        <v>63</v>
      </c>
      <c r="D1032" s="61" t="s">
        <v>79</v>
      </c>
      <c r="E1032" s="77" t="s">
        <v>80</v>
      </c>
      <c r="F1032" s="104">
        <v>19</v>
      </c>
      <c r="G1032" s="135"/>
      <c r="H1032" s="103">
        <v>2.8736246511627934</v>
      </c>
      <c r="I1032" s="137"/>
      <c r="J1032" s="104">
        <v>90.8</v>
      </c>
      <c r="K1032" s="139"/>
      <c r="L1032" s="158"/>
      <c r="M1032" s="159"/>
    </row>
    <row r="1033" spans="1:13" ht="15.75" customHeight="1" x14ac:dyDescent="0.25">
      <c r="A1033" s="81">
        <v>42761</v>
      </c>
      <c r="B1033" s="58" t="s">
        <v>62</v>
      </c>
      <c r="C1033" s="59" t="s">
        <v>63</v>
      </c>
      <c r="D1033" s="58" t="s">
        <v>79</v>
      </c>
      <c r="E1033" s="82" t="s">
        <v>80</v>
      </c>
      <c r="F1033" s="104">
        <v>15</v>
      </c>
      <c r="G1033" s="134">
        <f>GEOMEAN(F1033:F1036)</f>
        <v>23.42217354627444</v>
      </c>
      <c r="H1033" s="103">
        <v>18.020021249999989</v>
      </c>
      <c r="I1033" s="136">
        <f>GEOMEAN(H1033:H1036)</f>
        <v>14.037689790545453</v>
      </c>
      <c r="J1033" s="104">
        <v>94.6</v>
      </c>
      <c r="K1033" s="138">
        <f>GEOMEAN(J1033:J1036)</f>
        <v>93.981316226127149</v>
      </c>
      <c r="L1033" s="140" t="s">
        <v>29</v>
      </c>
      <c r="M1033" s="173" t="s">
        <v>30</v>
      </c>
    </row>
    <row r="1034" spans="1:13" ht="15.75" customHeight="1" x14ac:dyDescent="0.25">
      <c r="A1034" s="78">
        <v>42838</v>
      </c>
      <c r="B1034" s="55" t="s">
        <v>62</v>
      </c>
      <c r="C1034" s="56" t="s">
        <v>63</v>
      </c>
      <c r="D1034" s="55" t="s">
        <v>79</v>
      </c>
      <c r="E1034" s="83" t="s">
        <v>80</v>
      </c>
      <c r="F1034" s="104">
        <v>24</v>
      </c>
      <c r="G1034" s="135"/>
      <c r="H1034" s="103">
        <v>7.5873773684210484</v>
      </c>
      <c r="I1034" s="137"/>
      <c r="J1034" s="104">
        <v>96.5</v>
      </c>
      <c r="K1034" s="139"/>
      <c r="L1034" s="141"/>
      <c r="M1034" s="174"/>
    </row>
    <row r="1035" spans="1:13" ht="15.75" customHeight="1" x14ac:dyDescent="0.25">
      <c r="A1035" s="78">
        <v>42928</v>
      </c>
      <c r="B1035" s="55" t="s">
        <v>62</v>
      </c>
      <c r="C1035" s="56" t="s">
        <v>63</v>
      </c>
      <c r="D1035" s="55" t="s">
        <v>79</v>
      </c>
      <c r="E1035" s="83" t="s">
        <v>80</v>
      </c>
      <c r="F1035" s="104">
        <v>38</v>
      </c>
      <c r="G1035" s="135"/>
      <c r="H1035" s="103">
        <v>10.147920869565226</v>
      </c>
      <c r="I1035" s="137"/>
      <c r="J1035" s="104">
        <v>88.1</v>
      </c>
      <c r="K1035" s="139"/>
      <c r="L1035" s="141"/>
      <c r="M1035" s="174"/>
    </row>
    <row r="1036" spans="1:13" ht="15.75" customHeight="1" x14ac:dyDescent="0.25">
      <c r="A1036" s="75">
        <v>43019.444444444445</v>
      </c>
      <c r="B1036" s="61" t="s">
        <v>62</v>
      </c>
      <c r="C1036" s="62" t="s">
        <v>63</v>
      </c>
      <c r="D1036" s="61" t="s">
        <v>79</v>
      </c>
      <c r="E1036" s="77" t="s">
        <v>80</v>
      </c>
      <c r="F1036" s="104">
        <v>22</v>
      </c>
      <c r="G1036" s="157"/>
      <c r="H1036" s="103">
        <v>27.987139230769227</v>
      </c>
      <c r="I1036" s="160"/>
      <c r="J1036" s="104">
        <v>97</v>
      </c>
      <c r="K1036" s="161"/>
      <c r="L1036" s="158"/>
      <c r="M1036" s="189"/>
    </row>
    <row r="1037" spans="1:13" ht="15.75" customHeight="1" x14ac:dyDescent="0.25">
      <c r="A1037" s="81">
        <v>43164</v>
      </c>
      <c r="B1037" s="58" t="s">
        <v>62</v>
      </c>
      <c r="C1037" s="59" t="s">
        <v>63</v>
      </c>
      <c r="D1037" s="58" t="s">
        <v>79</v>
      </c>
      <c r="E1037" s="82" t="s">
        <v>80</v>
      </c>
      <c r="F1037" s="104">
        <v>36</v>
      </c>
      <c r="G1037" s="134">
        <f>GEOMEAN(F1037:F1040)</f>
        <v>22.863150184324734</v>
      </c>
      <c r="H1037" s="103">
        <v>7.8</v>
      </c>
      <c r="I1037" s="136">
        <f>GEOMEAN(H1037:H1040)</f>
        <v>4.4221877303345298</v>
      </c>
      <c r="J1037" s="104">
        <v>94.325000000000003</v>
      </c>
      <c r="K1037" s="138">
        <f>GEOMEAN(J1037:J1040)</f>
        <v>93.304745267865172</v>
      </c>
      <c r="L1037" s="140" t="s">
        <v>28</v>
      </c>
      <c r="M1037" s="202" t="s">
        <v>32</v>
      </c>
    </row>
    <row r="1038" spans="1:13" ht="15.75" customHeight="1" x14ac:dyDescent="0.25">
      <c r="A1038" s="78">
        <v>43236</v>
      </c>
      <c r="B1038" s="55" t="s">
        <v>62</v>
      </c>
      <c r="C1038" s="56" t="s">
        <v>63</v>
      </c>
      <c r="D1038" s="55" t="s">
        <v>79</v>
      </c>
      <c r="E1038" s="83" t="s">
        <v>80</v>
      </c>
      <c r="F1038" s="104">
        <v>22</v>
      </c>
      <c r="G1038" s="135"/>
      <c r="H1038" s="103">
        <v>8.9600000000000009</v>
      </c>
      <c r="I1038" s="137"/>
      <c r="J1038" s="104">
        <v>99.199999999999989</v>
      </c>
      <c r="K1038" s="139"/>
      <c r="L1038" s="141"/>
      <c r="M1038" s="203"/>
    </row>
    <row r="1039" spans="1:13" ht="15.75" customHeight="1" x14ac:dyDescent="0.25">
      <c r="A1039" s="78">
        <v>43318</v>
      </c>
      <c r="B1039" s="55" t="s">
        <v>62</v>
      </c>
      <c r="C1039" s="56" t="s">
        <v>63</v>
      </c>
      <c r="D1039" s="55" t="s">
        <v>79</v>
      </c>
      <c r="E1039" s="83" t="s">
        <v>80</v>
      </c>
      <c r="F1039" s="104">
        <v>15</v>
      </c>
      <c r="G1039" s="135"/>
      <c r="H1039" s="103">
        <v>3.2</v>
      </c>
      <c r="I1039" s="137"/>
      <c r="J1039" s="104">
        <v>90.4</v>
      </c>
      <c r="K1039" s="139"/>
      <c r="L1039" s="141"/>
      <c r="M1039" s="203"/>
    </row>
    <row r="1040" spans="1:13" ht="15.75" customHeight="1" x14ac:dyDescent="0.25">
      <c r="A1040" s="75">
        <v>43418</v>
      </c>
      <c r="B1040" s="61" t="s">
        <v>62</v>
      </c>
      <c r="C1040" s="62" t="s">
        <v>63</v>
      </c>
      <c r="D1040" s="61" t="s">
        <v>79</v>
      </c>
      <c r="E1040" s="77" t="s">
        <v>80</v>
      </c>
      <c r="F1040" s="104">
        <v>23</v>
      </c>
      <c r="G1040" s="157"/>
      <c r="H1040" s="103">
        <v>1.71</v>
      </c>
      <c r="I1040" s="160"/>
      <c r="J1040" s="104">
        <v>89.6</v>
      </c>
      <c r="K1040" s="161"/>
      <c r="L1040" s="158"/>
      <c r="M1040" s="216"/>
    </row>
    <row r="1041" spans="1:13" ht="15.75" customHeight="1" x14ac:dyDescent="0.25">
      <c r="A1041" s="81">
        <v>43514</v>
      </c>
      <c r="B1041" s="58" t="s">
        <v>62</v>
      </c>
      <c r="C1041" s="59" t="s">
        <v>63</v>
      </c>
      <c r="D1041" s="58" t="s">
        <v>79</v>
      </c>
      <c r="E1041" s="82" t="s">
        <v>80</v>
      </c>
      <c r="F1041" s="104">
        <v>15</v>
      </c>
      <c r="G1041" s="134">
        <f>GEOMEAN(F1041:F1044)</f>
        <v>11.582921852882691</v>
      </c>
      <c r="H1041" s="103">
        <v>3.4</v>
      </c>
      <c r="I1041" s="136">
        <f>GEOMEAN(H1041:H1044)</f>
        <v>4.8737187446513932</v>
      </c>
      <c r="J1041" s="104">
        <v>95.45</v>
      </c>
      <c r="K1041" s="138">
        <f>GEOMEAN(J1041:J1044)</f>
        <v>87.973826453558317</v>
      </c>
      <c r="L1041" s="140" t="s">
        <v>28</v>
      </c>
      <c r="M1041" s="142" t="s">
        <v>31</v>
      </c>
    </row>
    <row r="1042" spans="1:13" ht="15.75" customHeight="1" x14ac:dyDescent="0.25">
      <c r="A1042" s="78">
        <v>43605</v>
      </c>
      <c r="B1042" s="55" t="s">
        <v>62</v>
      </c>
      <c r="C1042" s="56" t="s">
        <v>63</v>
      </c>
      <c r="D1042" s="55" t="s">
        <v>79</v>
      </c>
      <c r="E1042" s="83" t="s">
        <v>80</v>
      </c>
      <c r="F1042" s="104">
        <v>16</v>
      </c>
      <c r="G1042" s="135"/>
      <c r="H1042" s="103">
        <v>5.3</v>
      </c>
      <c r="I1042" s="137"/>
      <c r="J1042" s="104">
        <v>85.2</v>
      </c>
      <c r="K1042" s="139"/>
      <c r="L1042" s="141"/>
      <c r="M1042" s="143"/>
    </row>
    <row r="1043" spans="1:13" ht="15.75" customHeight="1" x14ac:dyDescent="0.25">
      <c r="A1043" s="78">
        <v>43661</v>
      </c>
      <c r="B1043" s="55" t="s">
        <v>62</v>
      </c>
      <c r="C1043" s="56" t="s">
        <v>63</v>
      </c>
      <c r="D1043" s="55" t="s">
        <v>79</v>
      </c>
      <c r="E1043" s="83" t="s">
        <v>80</v>
      </c>
      <c r="F1043" s="104">
        <v>15</v>
      </c>
      <c r="G1043" s="135"/>
      <c r="H1043" s="103">
        <v>9.6</v>
      </c>
      <c r="I1043" s="137"/>
      <c r="J1043" s="104">
        <v>80.849999999999994</v>
      </c>
      <c r="K1043" s="139"/>
      <c r="L1043" s="141"/>
      <c r="M1043" s="143"/>
    </row>
    <row r="1044" spans="1:13" ht="15.75" customHeight="1" x14ac:dyDescent="0.25">
      <c r="A1044" s="75">
        <v>43787</v>
      </c>
      <c r="B1044" s="61" t="s">
        <v>62</v>
      </c>
      <c r="C1044" s="62" t="s">
        <v>63</v>
      </c>
      <c r="D1044" s="61" t="s">
        <v>79</v>
      </c>
      <c r="E1044" s="77" t="s">
        <v>80</v>
      </c>
      <c r="F1044" s="104">
        <v>5</v>
      </c>
      <c r="G1044" s="157"/>
      <c r="H1044" s="103">
        <v>3.2614883573684188</v>
      </c>
      <c r="I1044" s="160"/>
      <c r="J1044" s="104">
        <v>91.1</v>
      </c>
      <c r="K1044" s="161"/>
      <c r="L1044" s="158"/>
      <c r="M1044" s="159"/>
    </row>
    <row r="1045" spans="1:13" ht="15.75" customHeight="1" x14ac:dyDescent="0.25">
      <c r="A1045" s="81">
        <v>43878</v>
      </c>
      <c r="B1045" s="58" t="s">
        <v>62</v>
      </c>
      <c r="C1045" s="59" t="s">
        <v>63</v>
      </c>
      <c r="D1045" s="58" t="s">
        <v>79</v>
      </c>
      <c r="E1045" s="82" t="s">
        <v>80</v>
      </c>
      <c r="F1045" s="104">
        <v>11.213343108504404</v>
      </c>
      <c r="G1045" s="134">
        <f>GEOMEAN(F1045:F1048)</f>
        <v>14.501669539826375</v>
      </c>
      <c r="H1045" s="103">
        <v>1.1450146299295714</v>
      </c>
      <c r="I1045" s="136">
        <f>GEOMEAN(H1045:H1048)</f>
        <v>3.018763565679945</v>
      </c>
      <c r="J1045" s="104">
        <v>95.4</v>
      </c>
      <c r="K1045" s="138">
        <f>GEOMEAN(J1045:J1048)</f>
        <v>85.178327586496366</v>
      </c>
      <c r="L1045" s="140" t="s">
        <v>28</v>
      </c>
      <c r="M1045" s="142" t="s">
        <v>31</v>
      </c>
    </row>
    <row r="1046" spans="1:13" ht="15.75" customHeight="1" x14ac:dyDescent="0.25">
      <c r="A1046" s="78">
        <v>44004</v>
      </c>
      <c r="B1046" s="55" t="s">
        <v>62</v>
      </c>
      <c r="C1046" s="56" t="s">
        <v>63</v>
      </c>
      <c r="D1046" s="55" t="s">
        <v>79</v>
      </c>
      <c r="E1046" s="83" t="s">
        <v>80</v>
      </c>
      <c r="F1046" s="104">
        <v>16</v>
      </c>
      <c r="G1046" s="135"/>
      <c r="H1046" s="103">
        <v>5.9193195517499326</v>
      </c>
      <c r="I1046" s="137"/>
      <c r="J1046" s="104">
        <v>82.35</v>
      </c>
      <c r="K1046" s="139"/>
      <c r="L1046" s="141"/>
      <c r="M1046" s="143"/>
    </row>
    <row r="1047" spans="1:13" ht="15.75" customHeight="1" x14ac:dyDescent="0.25">
      <c r="A1047" s="78">
        <v>44088</v>
      </c>
      <c r="B1047" s="55" t="s">
        <v>62</v>
      </c>
      <c r="C1047" s="56" t="s">
        <v>63</v>
      </c>
      <c r="D1047" s="55" t="s">
        <v>79</v>
      </c>
      <c r="E1047" s="83" t="s">
        <v>80</v>
      </c>
      <c r="F1047" s="104">
        <v>17</v>
      </c>
      <c r="G1047" s="135"/>
      <c r="H1047" s="103">
        <v>3.1084536656250092</v>
      </c>
      <c r="I1047" s="137"/>
      <c r="J1047" s="104">
        <v>72.95</v>
      </c>
      <c r="K1047" s="139"/>
      <c r="L1047" s="141"/>
      <c r="M1047" s="143"/>
    </row>
    <row r="1048" spans="1:13" ht="15.75" customHeight="1" x14ac:dyDescent="0.25">
      <c r="A1048" s="78">
        <v>44144</v>
      </c>
      <c r="B1048" s="55" t="s">
        <v>62</v>
      </c>
      <c r="C1048" s="56" t="s">
        <v>63</v>
      </c>
      <c r="D1048" s="55" t="s">
        <v>79</v>
      </c>
      <c r="E1048" s="83" t="s">
        <v>80</v>
      </c>
      <c r="F1048" s="92">
        <v>14.499999999999998</v>
      </c>
      <c r="G1048" s="135"/>
      <c r="H1048" s="96">
        <v>3.9417509340000043</v>
      </c>
      <c r="I1048" s="137"/>
      <c r="J1048" s="92">
        <v>91.85</v>
      </c>
      <c r="K1048" s="139"/>
      <c r="L1048" s="141"/>
      <c r="M1048" s="143"/>
    </row>
    <row r="1049" spans="1:13" ht="15.75" customHeight="1" x14ac:dyDescent="0.25">
      <c r="A1049" s="81">
        <v>44238</v>
      </c>
      <c r="B1049" s="58" t="s">
        <v>62</v>
      </c>
      <c r="C1049" s="59" t="s">
        <v>63</v>
      </c>
      <c r="D1049" s="58" t="s">
        <v>79</v>
      </c>
      <c r="E1049" s="82" t="s">
        <v>80</v>
      </c>
      <c r="F1049" s="104">
        <v>10</v>
      </c>
      <c r="G1049" s="134">
        <f>GEOMEAN(F1049:F1052)</f>
        <v>17.306056241600473</v>
      </c>
      <c r="H1049" s="103">
        <v>4.1723537142857143</v>
      </c>
      <c r="I1049" s="136">
        <f>GEOMEAN(H1049:H1052)</f>
        <v>3.1399513928050129</v>
      </c>
      <c r="J1049" s="104">
        <v>99.9</v>
      </c>
      <c r="K1049" s="138">
        <f>GEOMEAN(J1049:J1052)</f>
        <v>99.621759267042847</v>
      </c>
      <c r="L1049" s="140" t="s">
        <v>28</v>
      </c>
      <c r="M1049" s="142" t="s">
        <v>31</v>
      </c>
    </row>
    <row r="1050" spans="1:13" ht="15.75" customHeight="1" x14ac:dyDescent="0.25">
      <c r="A1050" s="78">
        <v>44314</v>
      </c>
      <c r="B1050" s="55" t="s">
        <v>62</v>
      </c>
      <c r="C1050" s="56" t="s">
        <v>63</v>
      </c>
      <c r="D1050" s="55" t="s">
        <v>79</v>
      </c>
      <c r="E1050" s="83" t="s">
        <v>80</v>
      </c>
      <c r="F1050" s="104">
        <v>23</v>
      </c>
      <c r="G1050" s="135"/>
      <c r="H1050" s="103">
        <v>2.7449695488721799</v>
      </c>
      <c r="I1050" s="137"/>
      <c r="J1050" s="104">
        <v>98.7</v>
      </c>
      <c r="K1050" s="139"/>
      <c r="L1050" s="141"/>
      <c r="M1050" s="143"/>
    </row>
    <row r="1051" spans="1:13" ht="15.75" customHeight="1" x14ac:dyDescent="0.25">
      <c r="A1051" s="78">
        <v>44378</v>
      </c>
      <c r="B1051" s="55" t="s">
        <v>62</v>
      </c>
      <c r="C1051" s="56" t="s">
        <v>63</v>
      </c>
      <c r="D1051" s="55" t="s">
        <v>79</v>
      </c>
      <c r="E1051" s="83" t="s">
        <v>80</v>
      </c>
      <c r="F1051" s="104">
        <v>30</v>
      </c>
      <c r="G1051" s="135"/>
      <c r="H1051" s="103">
        <v>2.8885525714285727</v>
      </c>
      <c r="I1051" s="137"/>
      <c r="J1051" s="104">
        <v>99.1</v>
      </c>
      <c r="K1051" s="139"/>
      <c r="L1051" s="141"/>
      <c r="M1051" s="143"/>
    </row>
    <row r="1052" spans="1:13" ht="15.75" customHeight="1" thickBot="1" x14ac:dyDescent="0.3">
      <c r="A1052" s="116">
        <v>44519</v>
      </c>
      <c r="B1052" s="63" t="s">
        <v>62</v>
      </c>
      <c r="C1052" s="64" t="s">
        <v>63</v>
      </c>
      <c r="D1052" s="63" t="s">
        <v>79</v>
      </c>
      <c r="E1052" s="84" t="s">
        <v>80</v>
      </c>
      <c r="F1052" s="107">
        <v>13</v>
      </c>
      <c r="G1052" s="166"/>
      <c r="H1052" s="106">
        <v>2.9382772635814907</v>
      </c>
      <c r="I1052" s="167"/>
      <c r="J1052" s="107">
        <v>100.8</v>
      </c>
      <c r="K1052" s="168"/>
      <c r="L1052" s="169"/>
      <c r="M1052" s="170"/>
    </row>
    <row r="1053" spans="1:13" ht="15.75" customHeight="1" x14ac:dyDescent="0.25">
      <c r="A1053" s="85">
        <v>37931</v>
      </c>
      <c r="B1053" s="76" t="s">
        <v>62</v>
      </c>
      <c r="C1053" s="90" t="s">
        <v>63</v>
      </c>
      <c r="D1053" s="76" t="s">
        <v>83</v>
      </c>
      <c r="E1053" s="86" t="s">
        <v>84</v>
      </c>
      <c r="F1053" s="111">
        <v>20</v>
      </c>
      <c r="G1053" s="109">
        <f>AVERAGE(F1053)</f>
        <v>20</v>
      </c>
      <c r="H1053" s="110">
        <v>11.41</v>
      </c>
      <c r="I1053" s="121">
        <f>AVERAGE(H1053)</f>
        <v>11.41</v>
      </c>
      <c r="J1053" s="111">
        <v>101</v>
      </c>
      <c r="K1053" s="124">
        <f>AVERAGE(J1053)</f>
        <v>101</v>
      </c>
      <c r="L1053" s="112" t="s">
        <v>29</v>
      </c>
      <c r="M1053" s="72"/>
    </row>
    <row r="1054" spans="1:13" ht="15.75" customHeight="1" x14ac:dyDescent="0.25">
      <c r="A1054" s="78">
        <v>38000</v>
      </c>
      <c r="B1054" s="58" t="s">
        <v>62</v>
      </c>
      <c r="C1054" s="59" t="s">
        <v>63</v>
      </c>
      <c r="D1054" s="58" t="s">
        <v>83</v>
      </c>
      <c r="E1054" s="82" t="s">
        <v>84</v>
      </c>
      <c r="F1054" s="104">
        <v>43</v>
      </c>
      <c r="G1054" s="164">
        <f>GEOMEAN(F1054:F1056)</f>
        <v>11.981452829790186</v>
      </c>
      <c r="H1054" s="103">
        <v>10.3</v>
      </c>
      <c r="I1054" s="165">
        <f>GEOMEAN(H1054:H1056)</f>
        <v>7.5997783291762788</v>
      </c>
      <c r="J1054" s="104">
        <v>88</v>
      </c>
      <c r="K1054" s="144">
        <f>GEOMEAN(J1054:J1056)</f>
        <v>90.967021016681812</v>
      </c>
      <c r="L1054" s="140" t="s">
        <v>28</v>
      </c>
      <c r="M1054" s="191" t="s">
        <v>32</v>
      </c>
    </row>
    <row r="1055" spans="1:13" ht="15.75" customHeight="1" x14ac:dyDescent="0.25">
      <c r="A1055" s="78">
        <v>38077</v>
      </c>
      <c r="B1055" s="55" t="s">
        <v>62</v>
      </c>
      <c r="C1055" s="56" t="s">
        <v>63</v>
      </c>
      <c r="D1055" s="55" t="s">
        <v>83</v>
      </c>
      <c r="E1055" s="83" t="s">
        <v>84</v>
      </c>
      <c r="F1055" s="104">
        <v>2.5</v>
      </c>
      <c r="G1055" s="164"/>
      <c r="H1055" s="103">
        <v>6.69</v>
      </c>
      <c r="I1055" s="165"/>
      <c r="J1055" s="104">
        <v>91</v>
      </c>
      <c r="K1055" s="144"/>
      <c r="L1055" s="141"/>
      <c r="M1055" s="205"/>
    </row>
    <row r="1056" spans="1:13" ht="15.75" customHeight="1" x14ac:dyDescent="0.25">
      <c r="A1056" s="78">
        <v>38162</v>
      </c>
      <c r="B1056" s="61" t="s">
        <v>62</v>
      </c>
      <c r="C1056" s="62" t="s">
        <v>63</v>
      </c>
      <c r="D1056" s="61" t="s">
        <v>83</v>
      </c>
      <c r="E1056" s="77" t="s">
        <v>84</v>
      </c>
      <c r="F1056" s="104">
        <v>16</v>
      </c>
      <c r="G1056" s="164"/>
      <c r="H1056" s="103">
        <v>6.37</v>
      </c>
      <c r="I1056" s="165"/>
      <c r="J1056" s="104">
        <v>94</v>
      </c>
      <c r="K1056" s="144"/>
      <c r="L1056" s="158"/>
      <c r="M1056" s="192"/>
    </row>
    <row r="1057" spans="1:13" ht="15.75" customHeight="1" x14ac:dyDescent="0.25">
      <c r="A1057" s="81">
        <v>38405</v>
      </c>
      <c r="B1057" s="58" t="s">
        <v>62</v>
      </c>
      <c r="C1057" s="59" t="s">
        <v>63</v>
      </c>
      <c r="D1057" s="58" t="s">
        <v>83</v>
      </c>
      <c r="E1057" s="82" t="s">
        <v>84</v>
      </c>
      <c r="F1057" s="104">
        <v>3</v>
      </c>
      <c r="G1057" s="134">
        <f>GEOMEAN(F1057:F1058)</f>
        <v>9.1651513899116797</v>
      </c>
      <c r="H1057" s="103">
        <v>4.74</v>
      </c>
      <c r="I1057" s="136">
        <f>GEOMEAN(H1057:H1058)</f>
        <v>5.3195676516047801</v>
      </c>
      <c r="J1057" s="104">
        <v>102</v>
      </c>
      <c r="K1057" s="138">
        <f>GEOMEAN(J1057:J1058)</f>
        <v>102</v>
      </c>
      <c r="L1057" s="140" t="s">
        <v>28</v>
      </c>
      <c r="M1057" s="153" t="s">
        <v>31</v>
      </c>
    </row>
    <row r="1058" spans="1:13" s="5" customFormat="1" ht="15.75" customHeight="1" x14ac:dyDescent="0.25">
      <c r="A1058" s="75">
        <v>38610</v>
      </c>
      <c r="B1058" s="61" t="s">
        <v>62</v>
      </c>
      <c r="C1058" s="62" t="s">
        <v>63</v>
      </c>
      <c r="D1058" s="61" t="s">
        <v>83</v>
      </c>
      <c r="E1058" s="77" t="s">
        <v>84</v>
      </c>
      <c r="F1058" s="104">
        <v>28</v>
      </c>
      <c r="G1058" s="157"/>
      <c r="H1058" s="103">
        <v>5.97</v>
      </c>
      <c r="I1058" s="160"/>
      <c r="J1058" s="104">
        <v>102</v>
      </c>
      <c r="K1058" s="161"/>
      <c r="L1058" s="158"/>
      <c r="M1058" s="163"/>
    </row>
    <row r="1059" spans="1:13" ht="15.75" customHeight="1" x14ac:dyDescent="0.25">
      <c r="A1059" s="78">
        <v>38790</v>
      </c>
      <c r="B1059" s="58" t="s">
        <v>62</v>
      </c>
      <c r="C1059" s="59" t="s">
        <v>63</v>
      </c>
      <c r="D1059" s="58" t="s">
        <v>83</v>
      </c>
      <c r="E1059" s="82" t="s">
        <v>84</v>
      </c>
      <c r="F1059" s="104">
        <v>22</v>
      </c>
      <c r="G1059" s="164">
        <f>GEOMEAN(F1059:F1061)</f>
        <v>8.9420140367412735</v>
      </c>
      <c r="H1059" s="103">
        <v>6.23</v>
      </c>
      <c r="I1059" s="165">
        <f>GEOMEAN(H1059:H1061)</f>
        <v>4.4765572974334127</v>
      </c>
      <c r="J1059" s="104">
        <v>97</v>
      </c>
      <c r="K1059" s="144">
        <f>GEOMEAN(J1059:J1061)</f>
        <v>99.449643298306228</v>
      </c>
      <c r="L1059" s="140" t="s">
        <v>28</v>
      </c>
      <c r="M1059" s="153" t="s">
        <v>31</v>
      </c>
    </row>
    <row r="1060" spans="1:13" ht="15.75" customHeight="1" x14ac:dyDescent="0.25">
      <c r="A1060" s="78">
        <v>38869</v>
      </c>
      <c r="B1060" s="55" t="s">
        <v>62</v>
      </c>
      <c r="C1060" s="56" t="s">
        <v>63</v>
      </c>
      <c r="D1060" s="55" t="s">
        <v>83</v>
      </c>
      <c r="E1060" s="83" t="s">
        <v>84</v>
      </c>
      <c r="F1060" s="104">
        <v>13</v>
      </c>
      <c r="G1060" s="164"/>
      <c r="H1060" s="103">
        <v>6.18</v>
      </c>
      <c r="I1060" s="165"/>
      <c r="J1060" s="104">
        <v>101.4</v>
      </c>
      <c r="K1060" s="144"/>
      <c r="L1060" s="141"/>
      <c r="M1060" s="154"/>
    </row>
    <row r="1061" spans="1:13" ht="15.75" customHeight="1" x14ac:dyDescent="0.25">
      <c r="A1061" s="78">
        <v>38971</v>
      </c>
      <c r="B1061" s="61" t="s">
        <v>62</v>
      </c>
      <c r="C1061" s="62" t="s">
        <v>63</v>
      </c>
      <c r="D1061" s="61" t="s">
        <v>83</v>
      </c>
      <c r="E1061" s="77" t="s">
        <v>84</v>
      </c>
      <c r="F1061" s="104">
        <v>2.5</v>
      </c>
      <c r="G1061" s="164"/>
      <c r="H1061" s="103">
        <v>2.33</v>
      </c>
      <c r="I1061" s="165"/>
      <c r="J1061" s="104">
        <v>100</v>
      </c>
      <c r="K1061" s="144"/>
      <c r="L1061" s="158"/>
      <c r="M1061" s="163"/>
    </row>
    <row r="1062" spans="1:13" ht="15.75" customHeight="1" x14ac:dyDescent="0.25">
      <c r="A1062" s="91">
        <v>39099</v>
      </c>
      <c r="B1062" s="79" t="s">
        <v>62</v>
      </c>
      <c r="C1062" s="89" t="s">
        <v>63</v>
      </c>
      <c r="D1062" s="79" t="s">
        <v>83</v>
      </c>
      <c r="E1062" s="80" t="s">
        <v>84</v>
      </c>
      <c r="F1062" s="104">
        <v>8</v>
      </c>
      <c r="G1062" s="102">
        <f>AVERAGE(F1062)</f>
        <v>8</v>
      </c>
      <c r="H1062" s="103">
        <v>4.92</v>
      </c>
      <c r="I1062" s="120">
        <f>AVERAGE(H1062)</f>
        <v>4.92</v>
      </c>
      <c r="J1062" s="104">
        <v>93</v>
      </c>
      <c r="K1062" s="123">
        <f>AVERAGE(J1062)</f>
        <v>93</v>
      </c>
      <c r="L1062" s="98" t="s">
        <v>28</v>
      </c>
      <c r="M1062" s="105" t="s">
        <v>31</v>
      </c>
    </row>
    <row r="1063" spans="1:13" ht="15.75" customHeight="1" x14ac:dyDescent="0.25">
      <c r="A1063" s="78">
        <v>39493</v>
      </c>
      <c r="B1063" s="58" t="s">
        <v>62</v>
      </c>
      <c r="C1063" s="59" t="s">
        <v>63</v>
      </c>
      <c r="D1063" s="58" t="s">
        <v>83</v>
      </c>
      <c r="E1063" s="82" t="s">
        <v>84</v>
      </c>
      <c r="F1063" s="104">
        <v>17</v>
      </c>
      <c r="G1063" s="134">
        <f>GEOMEAN(F1063:F1066)</f>
        <v>15.864374118570582</v>
      </c>
      <c r="H1063" s="103">
        <v>5.0199999999999996</v>
      </c>
      <c r="I1063" s="136">
        <f>GEOMEAN(H1063:H1066)</f>
        <v>4.8666699842517946</v>
      </c>
      <c r="J1063" s="104">
        <v>145.69999999999999</v>
      </c>
      <c r="K1063" s="138">
        <f>GEOMEAN(J1063:J1066)</f>
        <v>115.85934584072704</v>
      </c>
      <c r="L1063" s="140" t="s">
        <v>28</v>
      </c>
      <c r="M1063" s="153" t="s">
        <v>31</v>
      </c>
    </row>
    <row r="1064" spans="1:13" ht="15.75" customHeight="1" x14ac:dyDescent="0.25">
      <c r="A1064" s="78">
        <v>39591</v>
      </c>
      <c r="B1064" s="55" t="s">
        <v>62</v>
      </c>
      <c r="C1064" s="56" t="s">
        <v>63</v>
      </c>
      <c r="D1064" s="55" t="s">
        <v>83</v>
      </c>
      <c r="E1064" s="83" t="s">
        <v>84</v>
      </c>
      <c r="F1064" s="104">
        <v>9</v>
      </c>
      <c r="G1064" s="135"/>
      <c r="H1064" s="103">
        <v>7.72</v>
      </c>
      <c r="I1064" s="137"/>
      <c r="J1064" s="104">
        <v>94.6</v>
      </c>
      <c r="K1064" s="139"/>
      <c r="L1064" s="141"/>
      <c r="M1064" s="154"/>
    </row>
    <row r="1065" spans="1:13" ht="15.75" customHeight="1" x14ac:dyDescent="0.25">
      <c r="A1065" s="78">
        <v>39692</v>
      </c>
      <c r="B1065" s="55" t="s">
        <v>62</v>
      </c>
      <c r="C1065" s="56" t="s">
        <v>63</v>
      </c>
      <c r="D1065" s="55" t="s">
        <v>83</v>
      </c>
      <c r="E1065" s="83" t="s">
        <v>84</v>
      </c>
      <c r="F1065" s="104">
        <v>23</v>
      </c>
      <c r="G1065" s="135"/>
      <c r="H1065" s="103">
        <v>4.22</v>
      </c>
      <c r="I1065" s="137"/>
      <c r="J1065" s="104">
        <v>125.1</v>
      </c>
      <c r="K1065" s="139"/>
      <c r="L1065" s="141"/>
      <c r="M1065" s="154"/>
    </row>
    <row r="1066" spans="1:13" ht="15.75" customHeight="1" x14ac:dyDescent="0.25">
      <c r="A1066" s="78">
        <v>39766</v>
      </c>
      <c r="B1066" s="61" t="s">
        <v>62</v>
      </c>
      <c r="C1066" s="62" t="s">
        <v>63</v>
      </c>
      <c r="D1066" s="61" t="s">
        <v>83</v>
      </c>
      <c r="E1066" s="77" t="s">
        <v>84</v>
      </c>
      <c r="F1066" s="104">
        <v>18</v>
      </c>
      <c r="G1066" s="157"/>
      <c r="H1066" s="103">
        <v>3.43</v>
      </c>
      <c r="I1066" s="160"/>
      <c r="J1066" s="104">
        <v>104.5</v>
      </c>
      <c r="K1066" s="161"/>
      <c r="L1066" s="158"/>
      <c r="M1066" s="163"/>
    </row>
    <row r="1067" spans="1:13" ht="15.75" customHeight="1" x14ac:dyDescent="0.25">
      <c r="A1067" s="81">
        <v>39853</v>
      </c>
      <c r="B1067" s="58" t="s">
        <v>62</v>
      </c>
      <c r="C1067" s="59" t="s">
        <v>63</v>
      </c>
      <c r="D1067" s="58" t="s">
        <v>83</v>
      </c>
      <c r="E1067" s="82" t="s">
        <v>84</v>
      </c>
      <c r="F1067" s="104">
        <v>9</v>
      </c>
      <c r="G1067" s="134">
        <f>GEOMEAN(F1067:F1068)</f>
        <v>13.747727084867519</v>
      </c>
      <c r="H1067" s="103">
        <v>6.5215314999999974</v>
      </c>
      <c r="I1067" s="136">
        <f>GEOMEAN(H1067:H1068)</f>
        <v>8.1947068704672095</v>
      </c>
      <c r="J1067" s="104">
        <v>95.2</v>
      </c>
      <c r="K1067" s="138">
        <f>GEOMEAN(J1067:J1068)</f>
        <v>92.76896032617806</v>
      </c>
      <c r="L1067" s="145" t="s">
        <v>28</v>
      </c>
      <c r="M1067" s="153" t="s">
        <v>31</v>
      </c>
    </row>
    <row r="1068" spans="1:13" ht="15.75" customHeight="1" x14ac:dyDescent="0.25">
      <c r="A1068" s="75">
        <v>40099</v>
      </c>
      <c r="B1068" s="61" t="s">
        <v>62</v>
      </c>
      <c r="C1068" s="62" t="s">
        <v>63</v>
      </c>
      <c r="D1068" s="61" t="s">
        <v>83</v>
      </c>
      <c r="E1068" s="77" t="s">
        <v>84</v>
      </c>
      <c r="F1068" s="104">
        <v>21</v>
      </c>
      <c r="G1068" s="157"/>
      <c r="H1068" s="103">
        <v>10.297155000000004</v>
      </c>
      <c r="I1068" s="160"/>
      <c r="J1068" s="104">
        <v>90.4</v>
      </c>
      <c r="K1068" s="161"/>
      <c r="L1068" s="145"/>
      <c r="M1068" s="163"/>
    </row>
    <row r="1069" spans="1:13" ht="15.75" customHeight="1" x14ac:dyDescent="0.25">
      <c r="A1069" s="78">
        <v>40266</v>
      </c>
      <c r="B1069" s="58" t="s">
        <v>62</v>
      </c>
      <c r="C1069" s="59" t="s">
        <v>63</v>
      </c>
      <c r="D1069" s="58" t="s">
        <v>83</v>
      </c>
      <c r="E1069" s="82" t="s">
        <v>84</v>
      </c>
      <c r="F1069" s="104">
        <v>13</v>
      </c>
      <c r="G1069" s="134">
        <f>GEOMEAN(F1069:F1072)</f>
        <v>12.569301542450638</v>
      </c>
      <c r="H1069" s="103">
        <v>4.17</v>
      </c>
      <c r="I1069" s="136">
        <f>GEOMEAN(H1069:H1072)</f>
        <v>4.8028465456429004</v>
      </c>
      <c r="J1069" s="104" t="s">
        <v>85</v>
      </c>
      <c r="K1069" s="138">
        <f>GEOMEAN(J1069:J1072)</f>
        <v>93.448381473410222</v>
      </c>
      <c r="L1069" s="140" t="s">
        <v>28</v>
      </c>
      <c r="M1069" s="153" t="s">
        <v>31</v>
      </c>
    </row>
    <row r="1070" spans="1:13" ht="15.75" customHeight="1" x14ac:dyDescent="0.25">
      <c r="A1070" s="78">
        <v>40345</v>
      </c>
      <c r="B1070" s="55" t="s">
        <v>62</v>
      </c>
      <c r="C1070" s="56" t="s">
        <v>63</v>
      </c>
      <c r="D1070" s="55" t="s">
        <v>83</v>
      </c>
      <c r="E1070" s="83" t="s">
        <v>84</v>
      </c>
      <c r="F1070" s="104">
        <v>20</v>
      </c>
      <c r="G1070" s="135"/>
      <c r="H1070" s="103">
        <v>5.24</v>
      </c>
      <c r="I1070" s="137"/>
      <c r="J1070" s="104" t="s">
        <v>86</v>
      </c>
      <c r="K1070" s="139"/>
      <c r="L1070" s="141"/>
      <c r="M1070" s="154"/>
    </row>
    <row r="1071" spans="1:13" ht="15.75" customHeight="1" x14ac:dyDescent="0.25">
      <c r="A1071" s="78">
        <v>40436</v>
      </c>
      <c r="B1071" s="55" t="s">
        <v>62</v>
      </c>
      <c r="C1071" s="56" t="s">
        <v>63</v>
      </c>
      <c r="D1071" s="55" t="s">
        <v>83</v>
      </c>
      <c r="E1071" s="83" t="s">
        <v>84</v>
      </c>
      <c r="F1071" s="104">
        <v>12</v>
      </c>
      <c r="G1071" s="135"/>
      <c r="H1071" s="103">
        <v>8.92</v>
      </c>
      <c r="I1071" s="137"/>
      <c r="J1071" s="104">
        <v>94</v>
      </c>
      <c r="K1071" s="139"/>
      <c r="L1071" s="141"/>
      <c r="M1071" s="154"/>
    </row>
    <row r="1072" spans="1:13" ht="15.75" customHeight="1" x14ac:dyDescent="0.25">
      <c r="A1072" s="78">
        <v>40512</v>
      </c>
      <c r="B1072" s="61" t="s">
        <v>62</v>
      </c>
      <c r="C1072" s="62" t="s">
        <v>63</v>
      </c>
      <c r="D1072" s="61" t="s">
        <v>83</v>
      </c>
      <c r="E1072" s="77" t="s">
        <v>84</v>
      </c>
      <c r="F1072" s="104">
        <v>8</v>
      </c>
      <c r="G1072" s="157"/>
      <c r="H1072" s="103">
        <v>2.73</v>
      </c>
      <c r="I1072" s="160"/>
      <c r="J1072" s="65">
        <v>92.9</v>
      </c>
      <c r="K1072" s="161"/>
      <c r="L1072" s="158"/>
      <c r="M1072" s="163"/>
    </row>
    <row r="1073" spans="1:13" ht="15.75" customHeight="1" x14ac:dyDescent="0.25">
      <c r="A1073" s="81">
        <v>40589</v>
      </c>
      <c r="B1073" s="58" t="s">
        <v>62</v>
      </c>
      <c r="C1073" s="59" t="s">
        <v>63</v>
      </c>
      <c r="D1073" s="58" t="s">
        <v>83</v>
      </c>
      <c r="E1073" s="82" t="s">
        <v>84</v>
      </c>
      <c r="F1073" s="104">
        <v>22</v>
      </c>
      <c r="G1073" s="134">
        <f>GEOMEAN(F1073:F1076)</f>
        <v>14.1066469233948</v>
      </c>
      <c r="H1073" s="103">
        <v>4.53</v>
      </c>
      <c r="I1073" s="136">
        <f>GEOMEAN(H1073:H1076)</f>
        <v>4.6393899989900342</v>
      </c>
      <c r="J1073" s="104">
        <v>122</v>
      </c>
      <c r="K1073" s="138">
        <f>GEOMEAN(J1073:J1076)</f>
        <v>100.66034487839532</v>
      </c>
      <c r="L1073" s="140" t="s">
        <v>28</v>
      </c>
      <c r="M1073" s="153" t="s">
        <v>31</v>
      </c>
    </row>
    <row r="1074" spans="1:13" ht="15.75" customHeight="1" x14ac:dyDescent="0.25">
      <c r="A1074" s="78">
        <v>40675</v>
      </c>
      <c r="B1074" s="55" t="s">
        <v>62</v>
      </c>
      <c r="C1074" s="56" t="s">
        <v>63</v>
      </c>
      <c r="D1074" s="55" t="s">
        <v>83</v>
      </c>
      <c r="E1074" s="83" t="s">
        <v>84</v>
      </c>
      <c r="F1074" s="104">
        <v>36</v>
      </c>
      <c r="G1074" s="135"/>
      <c r="H1074" s="103">
        <v>4.03</v>
      </c>
      <c r="I1074" s="137"/>
      <c r="J1074" s="104">
        <v>94.1</v>
      </c>
      <c r="K1074" s="139"/>
      <c r="L1074" s="141"/>
      <c r="M1074" s="154"/>
    </row>
    <row r="1075" spans="1:13" ht="15.75" customHeight="1" x14ac:dyDescent="0.25">
      <c r="A1075" s="78">
        <v>40780</v>
      </c>
      <c r="B1075" s="55" t="s">
        <v>62</v>
      </c>
      <c r="C1075" s="56" t="s">
        <v>63</v>
      </c>
      <c r="D1075" s="55" t="s">
        <v>83</v>
      </c>
      <c r="E1075" s="83" t="s">
        <v>84</v>
      </c>
      <c r="F1075" s="104">
        <v>5</v>
      </c>
      <c r="G1075" s="135"/>
      <c r="H1075" s="103">
        <v>7.69</v>
      </c>
      <c r="I1075" s="137"/>
      <c r="J1075" s="104">
        <v>98.6</v>
      </c>
      <c r="K1075" s="139"/>
      <c r="L1075" s="141"/>
      <c r="M1075" s="154"/>
    </row>
    <row r="1076" spans="1:13" ht="15.75" customHeight="1" x14ac:dyDescent="0.25">
      <c r="A1076" s="75">
        <v>40870</v>
      </c>
      <c r="B1076" s="61" t="s">
        <v>62</v>
      </c>
      <c r="C1076" s="62" t="s">
        <v>63</v>
      </c>
      <c r="D1076" s="61" t="s">
        <v>83</v>
      </c>
      <c r="E1076" s="77" t="s">
        <v>84</v>
      </c>
      <c r="F1076" s="104">
        <v>10</v>
      </c>
      <c r="G1076" s="157"/>
      <c r="H1076" s="103">
        <v>3.3</v>
      </c>
      <c r="I1076" s="160"/>
      <c r="J1076" s="104">
        <v>90.7</v>
      </c>
      <c r="K1076" s="161"/>
      <c r="L1076" s="158"/>
      <c r="M1076" s="163"/>
    </row>
    <row r="1077" spans="1:13" ht="15.75" customHeight="1" x14ac:dyDescent="0.25">
      <c r="A1077" s="78">
        <v>40955</v>
      </c>
      <c r="B1077" s="55" t="s">
        <v>62</v>
      </c>
      <c r="C1077" s="56" t="s">
        <v>63</v>
      </c>
      <c r="D1077" s="55" t="s">
        <v>83</v>
      </c>
      <c r="E1077" s="83" t="s">
        <v>84</v>
      </c>
      <c r="F1077" s="104">
        <v>12</v>
      </c>
      <c r="G1077" s="135">
        <f>GEOMEAN(F1077:F1080)</f>
        <v>11.712020559914414</v>
      </c>
      <c r="H1077" s="103">
        <v>4.2496195238095238</v>
      </c>
      <c r="I1077" s="137">
        <f>GEOMEAN(H1077:H1080)</f>
        <v>3.7009606482946009</v>
      </c>
      <c r="J1077" s="104">
        <v>94</v>
      </c>
      <c r="K1077" s="139">
        <f>GEOMEAN(J1077:J1080)</f>
        <v>95.889292586102272</v>
      </c>
      <c r="L1077" s="140" t="s">
        <v>28</v>
      </c>
      <c r="M1077" s="153" t="s">
        <v>31</v>
      </c>
    </row>
    <row r="1078" spans="1:13" ht="15.75" customHeight="1" x14ac:dyDescent="0.25">
      <c r="A1078" s="78">
        <v>41026</v>
      </c>
      <c r="B1078" s="55" t="s">
        <v>62</v>
      </c>
      <c r="C1078" s="56" t="s">
        <v>63</v>
      </c>
      <c r="D1078" s="55" t="s">
        <v>83</v>
      </c>
      <c r="E1078" s="83" t="s">
        <v>84</v>
      </c>
      <c r="F1078" s="104">
        <v>16</v>
      </c>
      <c r="G1078" s="135"/>
      <c r="H1078" s="103">
        <v>3.0204988000000013</v>
      </c>
      <c r="I1078" s="137"/>
      <c r="J1078" s="104">
        <v>93.8</v>
      </c>
      <c r="K1078" s="139"/>
      <c r="L1078" s="141"/>
      <c r="M1078" s="154"/>
    </row>
    <row r="1079" spans="1:13" ht="15.75" customHeight="1" x14ac:dyDescent="0.25">
      <c r="A1079" s="78">
        <v>41117</v>
      </c>
      <c r="B1079" s="55" t="s">
        <v>62</v>
      </c>
      <c r="C1079" s="56" t="s">
        <v>63</v>
      </c>
      <c r="D1079" s="55" t="s">
        <v>83</v>
      </c>
      <c r="E1079" s="83" t="s">
        <v>84</v>
      </c>
      <c r="F1079" s="104">
        <v>7</v>
      </c>
      <c r="G1079" s="135"/>
      <c r="H1079" s="103">
        <v>4.4356975384615351</v>
      </c>
      <c r="I1079" s="137"/>
      <c r="J1079" s="104">
        <v>105.6</v>
      </c>
      <c r="K1079" s="139"/>
      <c r="L1079" s="141"/>
      <c r="M1079" s="154"/>
    </row>
    <row r="1080" spans="1:13" ht="15.75" customHeight="1" x14ac:dyDescent="0.25">
      <c r="A1080" s="78">
        <v>41219</v>
      </c>
      <c r="B1080" s="55" t="s">
        <v>62</v>
      </c>
      <c r="C1080" s="56" t="s">
        <v>63</v>
      </c>
      <c r="D1080" s="55" t="s">
        <v>83</v>
      </c>
      <c r="E1080" s="83" t="s">
        <v>84</v>
      </c>
      <c r="F1080" s="104">
        <v>14</v>
      </c>
      <c r="G1080" s="135"/>
      <c r="H1080" s="103">
        <v>3.2950896000000003</v>
      </c>
      <c r="I1080" s="137"/>
      <c r="J1080" s="104">
        <v>90.8</v>
      </c>
      <c r="K1080" s="139"/>
      <c r="L1080" s="141"/>
      <c r="M1080" s="154"/>
    </row>
    <row r="1081" spans="1:13" ht="15.75" customHeight="1" x14ac:dyDescent="0.25">
      <c r="A1081" s="81">
        <v>41417</v>
      </c>
      <c r="B1081" s="58" t="s">
        <v>62</v>
      </c>
      <c r="C1081" s="59" t="s">
        <v>63</v>
      </c>
      <c r="D1081" s="58" t="s">
        <v>83</v>
      </c>
      <c r="E1081" s="82" t="s">
        <v>84</v>
      </c>
      <c r="F1081" s="104">
        <v>10</v>
      </c>
      <c r="G1081" s="134">
        <f>GEOMEAN(F1081:F1082)</f>
        <v>7.0710678118654755</v>
      </c>
      <c r="H1081" s="103">
        <v>3.202415204999999</v>
      </c>
      <c r="I1081" s="136">
        <f>GEOMEAN(H1081:H1082)</f>
        <v>2.4295394764241376</v>
      </c>
      <c r="J1081" s="104">
        <v>109.1</v>
      </c>
      <c r="K1081" s="138">
        <f>GEOMEAN(J1081:J1082)</f>
        <v>101.43041950026628</v>
      </c>
      <c r="L1081" s="140" t="s">
        <v>38</v>
      </c>
      <c r="M1081" s="149" t="s">
        <v>32</v>
      </c>
    </row>
    <row r="1082" spans="1:13" ht="15.75" customHeight="1" x14ac:dyDescent="0.25">
      <c r="A1082" s="75">
        <v>41516</v>
      </c>
      <c r="B1082" s="55" t="s">
        <v>62</v>
      </c>
      <c r="C1082" s="56" t="s">
        <v>63</v>
      </c>
      <c r="D1082" s="55" t="s">
        <v>83</v>
      </c>
      <c r="E1082" s="83" t="s">
        <v>84</v>
      </c>
      <c r="F1082" s="104">
        <v>5</v>
      </c>
      <c r="G1082" s="135"/>
      <c r="H1082" s="103">
        <v>1.8431907449999989</v>
      </c>
      <c r="I1082" s="137"/>
      <c r="J1082" s="104">
        <v>94.3</v>
      </c>
      <c r="K1082" s="139"/>
      <c r="L1082" s="141"/>
      <c r="M1082" s="150"/>
    </row>
    <row r="1083" spans="1:13" ht="15.75" customHeight="1" x14ac:dyDescent="0.25">
      <c r="A1083" s="81">
        <v>41740</v>
      </c>
      <c r="B1083" s="58" t="s">
        <v>62</v>
      </c>
      <c r="C1083" s="59" t="s">
        <v>63</v>
      </c>
      <c r="D1083" s="58" t="s">
        <v>83</v>
      </c>
      <c r="E1083" s="82" t="s">
        <v>84</v>
      </c>
      <c r="F1083" s="104">
        <v>5</v>
      </c>
      <c r="G1083" s="134">
        <f>GEOMEAN(F1083:F1086)</f>
        <v>7.2415773425758267</v>
      </c>
      <c r="H1083" s="103">
        <v>1.6578419549999979</v>
      </c>
      <c r="I1083" s="136">
        <f>GEOMEAN(H1083:H1086)</f>
        <v>2.0272683636794366</v>
      </c>
      <c r="J1083" s="104">
        <v>78.400000000000006</v>
      </c>
      <c r="K1083" s="138">
        <f>GEOMEAN(J1083:J1086)</f>
        <v>88.25323065425394</v>
      </c>
      <c r="L1083" s="140" t="s">
        <v>38</v>
      </c>
      <c r="M1083" s="153" t="s">
        <v>31</v>
      </c>
    </row>
    <row r="1084" spans="1:13" ht="15.75" customHeight="1" x14ac:dyDescent="0.25">
      <c r="A1084" s="78">
        <v>41809</v>
      </c>
      <c r="B1084" s="55" t="s">
        <v>62</v>
      </c>
      <c r="C1084" s="56" t="s">
        <v>63</v>
      </c>
      <c r="D1084" s="55" t="s">
        <v>83</v>
      </c>
      <c r="E1084" s="83" t="s">
        <v>84</v>
      </c>
      <c r="F1084" s="104">
        <v>5</v>
      </c>
      <c r="G1084" s="135"/>
      <c r="H1084" s="103">
        <v>2.110916774999998</v>
      </c>
      <c r="I1084" s="137"/>
      <c r="J1084" s="104">
        <v>83.5</v>
      </c>
      <c r="K1084" s="139"/>
      <c r="L1084" s="141"/>
      <c r="M1084" s="154"/>
    </row>
    <row r="1085" spans="1:13" ht="15.75" customHeight="1" x14ac:dyDescent="0.25">
      <c r="A1085" s="78">
        <v>41900</v>
      </c>
      <c r="B1085" s="55" t="s">
        <v>62</v>
      </c>
      <c r="C1085" s="56" t="s">
        <v>63</v>
      </c>
      <c r="D1085" s="55" t="s">
        <v>83</v>
      </c>
      <c r="E1085" s="83" t="s">
        <v>84</v>
      </c>
      <c r="F1085" s="104">
        <v>10</v>
      </c>
      <c r="G1085" s="135"/>
      <c r="H1085" s="103">
        <v>1.9461622949999975</v>
      </c>
      <c r="I1085" s="137"/>
      <c r="J1085" s="104" t="s">
        <v>9</v>
      </c>
      <c r="K1085" s="139"/>
      <c r="L1085" s="141"/>
      <c r="M1085" s="154"/>
    </row>
    <row r="1086" spans="1:13" ht="15.75" customHeight="1" x14ac:dyDescent="0.25">
      <c r="A1086" s="75">
        <v>41962</v>
      </c>
      <c r="B1086" s="55" t="s">
        <v>62</v>
      </c>
      <c r="C1086" s="56" t="s">
        <v>63</v>
      </c>
      <c r="D1086" s="55" t="s">
        <v>83</v>
      </c>
      <c r="E1086" s="83" t="s">
        <v>84</v>
      </c>
      <c r="F1086" s="104">
        <v>11</v>
      </c>
      <c r="G1086" s="135"/>
      <c r="H1086" s="103">
        <v>2.48</v>
      </c>
      <c r="I1086" s="137"/>
      <c r="J1086" s="104">
        <v>105</v>
      </c>
      <c r="K1086" s="139"/>
      <c r="L1086" s="141"/>
      <c r="M1086" s="154"/>
    </row>
    <row r="1087" spans="1:13" ht="15.75" customHeight="1" x14ac:dyDescent="0.25">
      <c r="A1087" s="81">
        <v>42046</v>
      </c>
      <c r="B1087" s="58" t="s">
        <v>62</v>
      </c>
      <c r="C1087" s="59" t="s">
        <v>63</v>
      </c>
      <c r="D1087" s="58" t="s">
        <v>83</v>
      </c>
      <c r="E1087" s="82" t="s">
        <v>84</v>
      </c>
      <c r="F1087" s="104">
        <v>5</v>
      </c>
      <c r="G1087" s="134">
        <f>GEOMEAN(F1087:F1090)</f>
        <v>8.6117352996336702</v>
      </c>
      <c r="H1087" s="103">
        <v>2.2035911699999975</v>
      </c>
      <c r="I1087" s="136">
        <f>GEOMEAN(H1087:H1090)</f>
        <v>3.7646339155471042</v>
      </c>
      <c r="J1087" s="104" t="s">
        <v>9</v>
      </c>
      <c r="K1087" s="138">
        <f>GEOMEAN(J1087:J1090)</f>
        <v>105.17446731529925</v>
      </c>
      <c r="L1087" s="140" t="s">
        <v>28</v>
      </c>
      <c r="M1087" s="173" t="s">
        <v>30</v>
      </c>
    </row>
    <row r="1088" spans="1:13" ht="15.75" customHeight="1" x14ac:dyDescent="0.25">
      <c r="A1088" s="78">
        <v>42177</v>
      </c>
      <c r="B1088" s="55" t="s">
        <v>62</v>
      </c>
      <c r="C1088" s="56" t="s">
        <v>63</v>
      </c>
      <c r="D1088" s="55" t="s">
        <v>83</v>
      </c>
      <c r="E1088" s="83" t="s">
        <v>84</v>
      </c>
      <c r="F1088" s="104">
        <v>10</v>
      </c>
      <c r="G1088" s="135"/>
      <c r="H1088" s="103">
        <v>3.4667088500000069</v>
      </c>
      <c r="I1088" s="137"/>
      <c r="J1088" s="104">
        <v>103.4</v>
      </c>
      <c r="K1088" s="139"/>
      <c r="L1088" s="141"/>
      <c r="M1088" s="174"/>
    </row>
    <row r="1089" spans="1:13" ht="15.75" customHeight="1" x14ac:dyDescent="0.25">
      <c r="A1089" s="78">
        <v>42261</v>
      </c>
      <c r="B1089" s="55" t="s">
        <v>62</v>
      </c>
      <c r="C1089" s="56" t="s">
        <v>63</v>
      </c>
      <c r="D1089" s="55" t="s">
        <v>83</v>
      </c>
      <c r="E1089" s="83" t="s">
        <v>84</v>
      </c>
      <c r="F1089" s="104">
        <v>11</v>
      </c>
      <c r="G1089" s="135"/>
      <c r="H1089" s="103">
        <v>5.2309547400000067</v>
      </c>
      <c r="I1089" s="137"/>
      <c r="J1089" s="104">
        <v>97.5</v>
      </c>
      <c r="K1089" s="139"/>
      <c r="L1089" s="141"/>
      <c r="M1089" s="174"/>
    </row>
    <row r="1090" spans="1:13" ht="15.75" customHeight="1" x14ac:dyDescent="0.25">
      <c r="A1090" s="75">
        <v>42318</v>
      </c>
      <c r="B1090" s="55" t="s">
        <v>62</v>
      </c>
      <c r="C1090" s="56" t="s">
        <v>63</v>
      </c>
      <c r="D1090" s="55" t="s">
        <v>83</v>
      </c>
      <c r="E1090" s="83" t="s">
        <v>84</v>
      </c>
      <c r="F1090" s="104">
        <v>10</v>
      </c>
      <c r="G1090" s="135"/>
      <c r="H1090" s="103">
        <v>5.0264532416999979</v>
      </c>
      <c r="I1090" s="137"/>
      <c r="J1090" s="104">
        <v>115.4</v>
      </c>
      <c r="K1090" s="139"/>
      <c r="L1090" s="141"/>
      <c r="M1090" s="174"/>
    </row>
    <row r="1091" spans="1:13" ht="15.75" customHeight="1" x14ac:dyDescent="0.25">
      <c r="A1091" s="81">
        <v>42416</v>
      </c>
      <c r="B1091" s="58" t="s">
        <v>62</v>
      </c>
      <c r="C1091" s="59" t="s">
        <v>63</v>
      </c>
      <c r="D1091" s="58" t="s">
        <v>83</v>
      </c>
      <c r="E1091" s="82" t="s">
        <v>84</v>
      </c>
      <c r="F1091" s="104">
        <v>12</v>
      </c>
      <c r="G1091" s="134">
        <f>GEOMEAN(F1091:F1094)</f>
        <v>13.634632397609991</v>
      </c>
      <c r="H1091" s="103">
        <v>3.5010327000000028</v>
      </c>
      <c r="I1091" s="136">
        <f>GEOMEAN(H1091:H1094)</f>
        <v>3.7847298580493103</v>
      </c>
      <c r="J1091" s="104">
        <v>99.9</v>
      </c>
      <c r="K1091" s="138">
        <f>GEOMEAN(J1091:J1094)</f>
        <v>96.348543380143411</v>
      </c>
      <c r="L1091" s="140" t="s">
        <v>28</v>
      </c>
      <c r="M1091" s="142" t="s">
        <v>31</v>
      </c>
    </row>
    <row r="1092" spans="1:13" ht="15.75" customHeight="1" x14ac:dyDescent="0.25">
      <c r="A1092" s="78">
        <v>42509</v>
      </c>
      <c r="B1092" s="55" t="s">
        <v>62</v>
      </c>
      <c r="C1092" s="56" t="s">
        <v>63</v>
      </c>
      <c r="D1092" s="55" t="s">
        <v>83</v>
      </c>
      <c r="E1092" s="83" t="s">
        <v>84</v>
      </c>
      <c r="F1092" s="104">
        <v>12</v>
      </c>
      <c r="G1092" s="135"/>
      <c r="H1092" s="103">
        <v>1.992997741935485</v>
      </c>
      <c r="I1092" s="137"/>
      <c r="J1092" s="104">
        <v>104.4</v>
      </c>
      <c r="K1092" s="139"/>
      <c r="L1092" s="141"/>
      <c r="M1092" s="143"/>
    </row>
    <row r="1093" spans="1:13" ht="15.75" customHeight="1" x14ac:dyDescent="0.25">
      <c r="A1093" s="78">
        <v>42618</v>
      </c>
      <c r="B1093" s="55" t="s">
        <v>62</v>
      </c>
      <c r="C1093" s="56" t="s">
        <v>63</v>
      </c>
      <c r="D1093" s="55" t="s">
        <v>83</v>
      </c>
      <c r="E1093" s="83" t="s">
        <v>84</v>
      </c>
      <c r="F1093" s="104">
        <v>15</v>
      </c>
      <c r="G1093" s="135"/>
      <c r="H1093" s="103">
        <v>8.9242010000000036</v>
      </c>
      <c r="I1093" s="137"/>
      <c r="J1093" s="104">
        <v>90.4</v>
      </c>
      <c r="K1093" s="139"/>
      <c r="L1093" s="141"/>
      <c r="M1093" s="143"/>
    </row>
    <row r="1094" spans="1:13" ht="15.75" customHeight="1" x14ac:dyDescent="0.25">
      <c r="A1094" s="75">
        <v>42691</v>
      </c>
      <c r="B1094" s="61" t="s">
        <v>62</v>
      </c>
      <c r="C1094" s="62" t="s">
        <v>63</v>
      </c>
      <c r="D1094" s="61" t="s">
        <v>83</v>
      </c>
      <c r="E1094" s="77" t="s">
        <v>84</v>
      </c>
      <c r="F1094" s="104">
        <v>16</v>
      </c>
      <c r="G1094" s="157"/>
      <c r="H1094" s="103">
        <v>3.2950896000000003</v>
      </c>
      <c r="I1094" s="160"/>
      <c r="J1094" s="104">
        <v>91.4</v>
      </c>
      <c r="K1094" s="161"/>
      <c r="L1094" s="158"/>
      <c r="M1094" s="159"/>
    </row>
    <row r="1095" spans="1:13" ht="15.75" customHeight="1" x14ac:dyDescent="0.25">
      <c r="A1095" s="81">
        <v>42761</v>
      </c>
      <c r="B1095" s="55" t="s">
        <v>62</v>
      </c>
      <c r="C1095" s="56" t="s">
        <v>63</v>
      </c>
      <c r="D1095" s="55" t="s">
        <v>83</v>
      </c>
      <c r="E1095" s="83" t="s">
        <v>84</v>
      </c>
      <c r="F1095" s="104">
        <v>21</v>
      </c>
      <c r="G1095" s="134">
        <f>GEOMEAN(F1095:F1098)</f>
        <v>22.022130371952791</v>
      </c>
      <c r="H1095" s="103">
        <v>6.6931507500000018</v>
      </c>
      <c r="I1095" s="136">
        <f>GEOMEAN(H1095:H1098)</f>
        <v>4.9320229966229379</v>
      </c>
      <c r="J1095" s="104">
        <v>94.2</v>
      </c>
      <c r="K1095" s="138">
        <f>GEOMEAN(J1095:J1098)</f>
        <v>94.212213975197969</v>
      </c>
      <c r="L1095" s="140" t="s">
        <v>28</v>
      </c>
      <c r="M1095" s="142" t="s">
        <v>31</v>
      </c>
    </row>
    <row r="1096" spans="1:13" ht="15.75" customHeight="1" x14ac:dyDescent="0.25">
      <c r="A1096" s="78">
        <v>42838</v>
      </c>
      <c r="B1096" s="55" t="s">
        <v>62</v>
      </c>
      <c r="C1096" s="56" t="s">
        <v>63</v>
      </c>
      <c r="D1096" s="55" t="s">
        <v>83</v>
      </c>
      <c r="E1096" s="83" t="s">
        <v>84</v>
      </c>
      <c r="F1096" s="104">
        <v>20</v>
      </c>
      <c r="G1096" s="135"/>
      <c r="H1096" s="103">
        <v>5.1485774999999983</v>
      </c>
      <c r="I1096" s="137"/>
      <c r="J1096" s="104">
        <v>98.7</v>
      </c>
      <c r="K1096" s="139"/>
      <c r="L1096" s="141"/>
      <c r="M1096" s="143"/>
    </row>
    <row r="1097" spans="1:13" ht="15.75" customHeight="1" x14ac:dyDescent="0.25">
      <c r="A1097" s="78">
        <v>42928</v>
      </c>
      <c r="B1097" s="55" t="s">
        <v>62</v>
      </c>
      <c r="C1097" s="56" t="s">
        <v>63</v>
      </c>
      <c r="D1097" s="55" t="s">
        <v>83</v>
      </c>
      <c r="E1097" s="83" t="s">
        <v>84</v>
      </c>
      <c r="F1097" s="104">
        <v>16</v>
      </c>
      <c r="G1097" s="135"/>
      <c r="H1097" s="103">
        <v>3.9371474999999991</v>
      </c>
      <c r="I1097" s="137"/>
      <c r="J1097" s="104">
        <v>86.2</v>
      </c>
      <c r="K1097" s="139"/>
      <c r="L1097" s="141"/>
      <c r="M1097" s="143"/>
    </row>
    <row r="1098" spans="1:13" ht="15.75" customHeight="1" x14ac:dyDescent="0.25">
      <c r="A1098" s="78">
        <v>43019.46875</v>
      </c>
      <c r="B1098" s="55" t="s">
        <v>62</v>
      </c>
      <c r="C1098" s="56" t="s">
        <v>63</v>
      </c>
      <c r="D1098" s="55" t="s">
        <v>83</v>
      </c>
      <c r="E1098" s="83" t="s">
        <v>84</v>
      </c>
      <c r="F1098" s="104">
        <v>35</v>
      </c>
      <c r="G1098" s="135"/>
      <c r="H1098" s="103">
        <v>4.3611480000000009</v>
      </c>
      <c r="I1098" s="137"/>
      <c r="J1098" s="104">
        <v>98.3</v>
      </c>
      <c r="K1098" s="139"/>
      <c r="L1098" s="141"/>
      <c r="M1098" s="143"/>
    </row>
    <row r="1099" spans="1:13" ht="15.75" customHeight="1" x14ac:dyDescent="0.25">
      <c r="A1099" s="81">
        <v>43164</v>
      </c>
      <c r="B1099" s="58" t="s">
        <v>62</v>
      </c>
      <c r="C1099" s="59" t="s">
        <v>63</v>
      </c>
      <c r="D1099" s="58" t="s">
        <v>83</v>
      </c>
      <c r="E1099" s="82" t="s">
        <v>84</v>
      </c>
      <c r="F1099" s="104">
        <v>17</v>
      </c>
      <c r="G1099" s="134">
        <f>GEOMEAN(F1099:F1102)</f>
        <v>17.730908441233851</v>
      </c>
      <c r="H1099" s="103">
        <v>6.4</v>
      </c>
      <c r="I1099" s="136">
        <f>GEOMEAN(H1099:H1102)</f>
        <v>6.1530355076565417</v>
      </c>
      <c r="J1099" s="104">
        <v>93.775000000000006</v>
      </c>
      <c r="K1099" s="138">
        <f>GEOMEAN(J1099:J1102)</f>
        <v>90.872122194534626</v>
      </c>
      <c r="L1099" s="140" t="s">
        <v>28</v>
      </c>
      <c r="M1099" s="153" t="s">
        <v>31</v>
      </c>
    </row>
    <row r="1100" spans="1:13" ht="15.75" customHeight="1" x14ac:dyDescent="0.25">
      <c r="A1100" s="78">
        <v>43236</v>
      </c>
      <c r="B1100" s="55" t="s">
        <v>62</v>
      </c>
      <c r="C1100" s="56" t="s">
        <v>63</v>
      </c>
      <c r="D1100" s="55" t="s">
        <v>83</v>
      </c>
      <c r="E1100" s="83" t="s">
        <v>84</v>
      </c>
      <c r="F1100" s="104">
        <v>18</v>
      </c>
      <c r="G1100" s="135"/>
      <c r="H1100" s="103">
        <v>10.89</v>
      </c>
      <c r="I1100" s="137"/>
      <c r="J1100" s="104">
        <v>94.224999999999994</v>
      </c>
      <c r="K1100" s="139"/>
      <c r="L1100" s="141"/>
      <c r="M1100" s="154"/>
    </row>
    <row r="1101" spans="1:13" ht="15.75" customHeight="1" x14ac:dyDescent="0.25">
      <c r="A1101" s="78">
        <v>43318</v>
      </c>
      <c r="B1101" s="55" t="s">
        <v>62</v>
      </c>
      <c r="C1101" s="56" t="s">
        <v>63</v>
      </c>
      <c r="D1101" s="55" t="s">
        <v>83</v>
      </c>
      <c r="E1101" s="83" t="s">
        <v>84</v>
      </c>
      <c r="F1101" s="104">
        <v>17</v>
      </c>
      <c r="G1101" s="135"/>
      <c r="H1101" s="103">
        <v>11.3</v>
      </c>
      <c r="I1101" s="137"/>
      <c r="J1101" s="104">
        <v>87.35</v>
      </c>
      <c r="K1101" s="139"/>
      <c r="L1101" s="141"/>
      <c r="M1101" s="154"/>
    </row>
    <row r="1102" spans="1:13" ht="15.75" customHeight="1" x14ac:dyDescent="0.25">
      <c r="A1102" s="75">
        <v>43418</v>
      </c>
      <c r="B1102" s="55" t="s">
        <v>62</v>
      </c>
      <c r="C1102" s="56" t="s">
        <v>63</v>
      </c>
      <c r="D1102" s="55" t="s">
        <v>83</v>
      </c>
      <c r="E1102" s="83" t="s">
        <v>84</v>
      </c>
      <c r="F1102" s="104">
        <v>19</v>
      </c>
      <c r="G1102" s="135"/>
      <c r="H1102" s="103">
        <v>1.82</v>
      </c>
      <c r="I1102" s="137"/>
      <c r="J1102" s="104">
        <v>88.35</v>
      </c>
      <c r="K1102" s="139"/>
      <c r="L1102" s="141"/>
      <c r="M1102" s="154"/>
    </row>
    <row r="1103" spans="1:13" ht="15.75" customHeight="1" x14ac:dyDescent="0.25">
      <c r="A1103" s="81">
        <v>43514</v>
      </c>
      <c r="B1103" s="58" t="s">
        <v>62</v>
      </c>
      <c r="C1103" s="59" t="s">
        <v>63</v>
      </c>
      <c r="D1103" s="58" t="s">
        <v>83</v>
      </c>
      <c r="E1103" s="82" t="s">
        <v>84</v>
      </c>
      <c r="F1103" s="104">
        <v>17</v>
      </c>
      <c r="G1103" s="134">
        <f>GEOMEAN(F1103:F1106)</f>
        <v>17.9266360281127</v>
      </c>
      <c r="H1103" s="103">
        <v>4.5599999999999996</v>
      </c>
      <c r="I1103" s="136">
        <f>GEOMEAN(H1103:H1106)</f>
        <v>6.6643926913031049</v>
      </c>
      <c r="J1103" s="104">
        <v>94.95</v>
      </c>
      <c r="K1103" s="138">
        <f>GEOMEAN(J1103:J1106)</f>
        <v>89.017204883372131</v>
      </c>
      <c r="L1103" s="140" t="s">
        <v>28</v>
      </c>
      <c r="M1103" s="153" t="s">
        <v>31</v>
      </c>
    </row>
    <row r="1104" spans="1:13" ht="15.75" customHeight="1" x14ac:dyDescent="0.25">
      <c r="A1104" s="78">
        <v>43605</v>
      </c>
      <c r="B1104" s="55" t="s">
        <v>62</v>
      </c>
      <c r="C1104" s="56" t="s">
        <v>63</v>
      </c>
      <c r="D1104" s="55" t="s">
        <v>83</v>
      </c>
      <c r="E1104" s="83" t="s">
        <v>84</v>
      </c>
      <c r="F1104" s="104">
        <v>20</v>
      </c>
      <c r="G1104" s="135"/>
      <c r="H1104" s="103">
        <v>5.89</v>
      </c>
      <c r="I1104" s="137"/>
      <c r="J1104" s="104">
        <v>85.35</v>
      </c>
      <c r="K1104" s="139"/>
      <c r="L1104" s="141"/>
      <c r="M1104" s="154"/>
    </row>
    <row r="1105" spans="1:13" ht="15.75" customHeight="1" x14ac:dyDescent="0.25">
      <c r="A1105" s="78">
        <v>43661</v>
      </c>
      <c r="B1105" s="55" t="s">
        <v>62</v>
      </c>
      <c r="C1105" s="56" t="s">
        <v>63</v>
      </c>
      <c r="D1105" s="55" t="s">
        <v>83</v>
      </c>
      <c r="E1105" s="83" t="s">
        <v>84</v>
      </c>
      <c r="F1105" s="104">
        <v>22.5</v>
      </c>
      <c r="G1105" s="135"/>
      <c r="H1105" s="103">
        <v>13.825990018500004</v>
      </c>
      <c r="I1105" s="137"/>
      <c r="J1105" s="104">
        <v>80.25</v>
      </c>
      <c r="K1105" s="139"/>
      <c r="L1105" s="141"/>
      <c r="M1105" s="154"/>
    </row>
    <row r="1106" spans="1:13" ht="15.75" customHeight="1" x14ac:dyDescent="0.25">
      <c r="A1106" s="75">
        <v>43787</v>
      </c>
      <c r="B1106" s="55" t="s">
        <v>62</v>
      </c>
      <c r="C1106" s="56" t="s">
        <v>63</v>
      </c>
      <c r="D1106" s="55" t="s">
        <v>83</v>
      </c>
      <c r="E1106" s="83" t="s">
        <v>84</v>
      </c>
      <c r="F1106" s="104">
        <v>13.5</v>
      </c>
      <c r="G1106" s="135"/>
      <c r="H1106" s="103">
        <v>5.3120963213999977</v>
      </c>
      <c r="I1106" s="137"/>
      <c r="J1106" s="104">
        <v>96.55</v>
      </c>
      <c r="K1106" s="139"/>
      <c r="L1106" s="141"/>
      <c r="M1106" s="154"/>
    </row>
    <row r="1107" spans="1:13" ht="15.75" customHeight="1" x14ac:dyDescent="0.25">
      <c r="A1107" s="78">
        <v>43878</v>
      </c>
      <c r="B1107" s="55" t="s">
        <v>62</v>
      </c>
      <c r="C1107" s="56" t="s">
        <v>63</v>
      </c>
      <c r="D1107" s="55" t="s">
        <v>83</v>
      </c>
      <c r="E1107" s="83" t="s">
        <v>84</v>
      </c>
      <c r="F1107" s="104">
        <v>14.456521739130466</v>
      </c>
      <c r="G1107" s="134">
        <v>16.049781516517562</v>
      </c>
      <c r="H1107" s="103">
        <v>5.323423191899991</v>
      </c>
      <c r="I1107" s="134">
        <v>5.7751072118216236</v>
      </c>
      <c r="J1107" s="104">
        <v>90.6</v>
      </c>
      <c r="K1107" s="134">
        <v>86.304695010809795</v>
      </c>
      <c r="L1107" s="140" t="s">
        <v>28</v>
      </c>
      <c r="M1107" s="153" t="s">
        <v>31</v>
      </c>
    </row>
    <row r="1108" spans="1:13" ht="15.75" customHeight="1" x14ac:dyDescent="0.25">
      <c r="A1108" s="78">
        <v>44004</v>
      </c>
      <c r="B1108" s="55" t="s">
        <v>62</v>
      </c>
      <c r="C1108" s="56" t="s">
        <v>63</v>
      </c>
      <c r="D1108" s="55" t="s">
        <v>83</v>
      </c>
      <c r="E1108" s="83" t="s">
        <v>84</v>
      </c>
      <c r="F1108" s="104">
        <v>18</v>
      </c>
      <c r="G1108" s="135"/>
      <c r="H1108" s="103">
        <v>6.8038451662499604</v>
      </c>
      <c r="I1108" s="135"/>
      <c r="J1108" s="104">
        <v>84.949999999999989</v>
      </c>
      <c r="K1108" s="135"/>
      <c r="L1108" s="141"/>
      <c r="M1108" s="154"/>
    </row>
    <row r="1109" spans="1:13" ht="15.75" customHeight="1" x14ac:dyDescent="0.25">
      <c r="A1109" s="78">
        <v>44088</v>
      </c>
      <c r="B1109" s="55" t="s">
        <v>62</v>
      </c>
      <c r="C1109" s="56" t="s">
        <v>63</v>
      </c>
      <c r="D1109" s="55" t="s">
        <v>83</v>
      </c>
      <c r="E1109" s="83" t="s">
        <v>84</v>
      </c>
      <c r="F1109" s="104">
        <v>17</v>
      </c>
      <c r="G1109" s="135"/>
      <c r="H1109" s="103">
        <v>5.16</v>
      </c>
      <c r="I1109" s="135"/>
      <c r="J1109" s="104">
        <v>76.2</v>
      </c>
      <c r="K1109" s="135"/>
      <c r="L1109" s="141"/>
      <c r="M1109" s="154"/>
    </row>
    <row r="1110" spans="1:13" ht="15.75" customHeight="1" x14ac:dyDescent="0.25">
      <c r="A1110" s="78">
        <v>44144</v>
      </c>
      <c r="B1110" s="55" t="s">
        <v>62</v>
      </c>
      <c r="C1110" s="56" t="s">
        <v>63</v>
      </c>
      <c r="D1110" s="55" t="s">
        <v>83</v>
      </c>
      <c r="E1110" s="83" t="s">
        <v>84</v>
      </c>
      <c r="F1110" s="104">
        <v>15</v>
      </c>
      <c r="G1110" s="135"/>
      <c r="H1110" s="103">
        <v>5.9517555900000083</v>
      </c>
      <c r="I1110" s="135"/>
      <c r="J1110" s="104">
        <v>94.6</v>
      </c>
      <c r="K1110" s="135"/>
      <c r="L1110" s="141"/>
      <c r="M1110" s="154"/>
    </row>
    <row r="1111" spans="1:13" ht="15.75" customHeight="1" x14ac:dyDescent="0.25">
      <c r="A1111" s="81">
        <v>44238</v>
      </c>
      <c r="B1111" s="58" t="s">
        <v>62</v>
      </c>
      <c r="C1111" s="59" t="s">
        <v>63</v>
      </c>
      <c r="D1111" s="58" t="s">
        <v>83</v>
      </c>
      <c r="E1111" s="82" t="s">
        <v>84</v>
      </c>
      <c r="F1111" s="104">
        <v>12</v>
      </c>
      <c r="G1111" s="134">
        <f>GEOMEAN(F1111:F1114)</f>
        <v>21.067458513398485</v>
      </c>
      <c r="H1111" s="103">
        <v>7.3016190000000032</v>
      </c>
      <c r="I1111" s="136">
        <f>GEOMEAN(H1111:H1114)</f>
        <v>9.3276225032265021</v>
      </c>
      <c r="J1111" s="104">
        <v>99.9</v>
      </c>
      <c r="K1111" s="138">
        <f>GEOMEAN(J1111:J1114)</f>
        <v>97.55525300626735</v>
      </c>
      <c r="L1111" s="140" t="s">
        <v>28</v>
      </c>
      <c r="M1111" s="153" t="s">
        <v>31</v>
      </c>
    </row>
    <row r="1112" spans="1:13" ht="15.75" customHeight="1" x14ac:dyDescent="0.25">
      <c r="A1112" s="78">
        <v>44314</v>
      </c>
      <c r="B1112" s="55" t="s">
        <v>62</v>
      </c>
      <c r="C1112" s="56" t="s">
        <v>63</v>
      </c>
      <c r="D1112" s="55" t="s">
        <v>83</v>
      </c>
      <c r="E1112" s="83" t="s">
        <v>84</v>
      </c>
      <c r="F1112" s="104">
        <v>18</v>
      </c>
      <c r="G1112" s="135"/>
      <c r="H1112" s="103">
        <v>7.927472057142853</v>
      </c>
      <c r="I1112" s="137"/>
      <c r="J1112" s="104">
        <v>98.6</v>
      </c>
      <c r="K1112" s="139"/>
      <c r="L1112" s="141"/>
      <c r="M1112" s="154"/>
    </row>
    <row r="1113" spans="1:13" ht="15.75" customHeight="1" x14ac:dyDescent="0.25">
      <c r="A1113" s="78">
        <v>44378</v>
      </c>
      <c r="B1113" s="55" t="s">
        <v>62</v>
      </c>
      <c r="C1113" s="56" t="s">
        <v>63</v>
      </c>
      <c r="D1113" s="55" t="s">
        <v>83</v>
      </c>
      <c r="E1113" s="83" t="s">
        <v>84</v>
      </c>
      <c r="F1113" s="104">
        <v>24</v>
      </c>
      <c r="G1113" s="135"/>
      <c r="H1113" s="103">
        <v>13.907845714285726</v>
      </c>
      <c r="I1113" s="137"/>
      <c r="J1113" s="104">
        <v>92.6</v>
      </c>
      <c r="K1113" s="139"/>
      <c r="L1113" s="141"/>
      <c r="M1113" s="154"/>
    </row>
    <row r="1114" spans="1:13" ht="15.75" customHeight="1" thickBot="1" x14ac:dyDescent="0.3">
      <c r="A1114" s="116">
        <v>44519</v>
      </c>
      <c r="B1114" s="63" t="s">
        <v>62</v>
      </c>
      <c r="C1114" s="64" t="s">
        <v>63</v>
      </c>
      <c r="D1114" s="63" t="s">
        <v>83</v>
      </c>
      <c r="E1114" s="84" t="s">
        <v>84</v>
      </c>
      <c r="F1114" s="107">
        <v>38</v>
      </c>
      <c r="G1114" s="166"/>
      <c r="H1114" s="106">
        <v>9.4030792040816316</v>
      </c>
      <c r="I1114" s="167"/>
      <c r="J1114" s="107">
        <v>99.3</v>
      </c>
      <c r="K1114" s="168"/>
      <c r="L1114" s="169"/>
      <c r="M1114" s="172"/>
    </row>
    <row r="1115" spans="1:13" ht="15.75" customHeight="1" x14ac:dyDescent="0.25">
      <c r="A1115" s="87">
        <v>37931</v>
      </c>
      <c r="B1115" s="76" t="s">
        <v>62</v>
      </c>
      <c r="C1115" s="90" t="s">
        <v>63</v>
      </c>
      <c r="D1115" s="76" t="s">
        <v>87</v>
      </c>
      <c r="E1115" s="86" t="s">
        <v>88</v>
      </c>
      <c r="F1115" s="111">
        <v>10</v>
      </c>
      <c r="G1115" s="109">
        <f>AVERAGE(F1115)</f>
        <v>10</v>
      </c>
      <c r="H1115" s="110">
        <v>6.23</v>
      </c>
      <c r="I1115" s="121">
        <f>AVERAGE(H1115)</f>
        <v>6.23</v>
      </c>
      <c r="J1115" s="111">
        <v>93</v>
      </c>
      <c r="K1115" s="124">
        <f>AVERAGE(J1115)</f>
        <v>93</v>
      </c>
      <c r="L1115" s="112" t="s">
        <v>28</v>
      </c>
      <c r="M1115" s="72"/>
    </row>
    <row r="1116" spans="1:13" ht="15.75" customHeight="1" x14ac:dyDescent="0.25">
      <c r="A1116" s="81">
        <v>38000</v>
      </c>
      <c r="B1116" s="58" t="s">
        <v>62</v>
      </c>
      <c r="C1116" s="59" t="s">
        <v>63</v>
      </c>
      <c r="D1116" s="58" t="s">
        <v>87</v>
      </c>
      <c r="E1116" s="82" t="s">
        <v>88</v>
      </c>
      <c r="F1116" s="104">
        <v>6</v>
      </c>
      <c r="G1116" s="164">
        <f>GEOMEAN(F1116:F1118)</f>
        <v>9.7399633733779183</v>
      </c>
      <c r="H1116" s="103">
        <v>8.64</v>
      </c>
      <c r="I1116" s="165">
        <f>GEOMEAN(H1116:H1118)</f>
        <v>9.0176365277457364</v>
      </c>
      <c r="J1116" s="104">
        <v>90</v>
      </c>
      <c r="K1116" s="144">
        <f>GEOMEAN(J1116:J1118)</f>
        <v>92.275325190460052</v>
      </c>
      <c r="L1116" s="140" t="s">
        <v>29</v>
      </c>
      <c r="M1116" s="173" t="s">
        <v>30</v>
      </c>
    </row>
    <row r="1117" spans="1:13" ht="15.75" customHeight="1" x14ac:dyDescent="0.25">
      <c r="A1117" s="78">
        <v>38077</v>
      </c>
      <c r="B1117" s="55" t="s">
        <v>62</v>
      </c>
      <c r="C1117" s="56" t="s">
        <v>63</v>
      </c>
      <c r="D1117" s="55" t="s">
        <v>87</v>
      </c>
      <c r="E1117" s="83" t="s">
        <v>88</v>
      </c>
      <c r="F1117" s="104">
        <v>11</v>
      </c>
      <c r="G1117" s="164"/>
      <c r="H1117" s="103">
        <v>5.15</v>
      </c>
      <c r="I1117" s="165"/>
      <c r="J1117" s="104">
        <v>90</v>
      </c>
      <c r="K1117" s="144"/>
      <c r="L1117" s="141"/>
      <c r="M1117" s="174"/>
    </row>
    <row r="1118" spans="1:13" ht="15.75" customHeight="1" x14ac:dyDescent="0.25">
      <c r="A1118" s="75">
        <v>38162</v>
      </c>
      <c r="B1118" s="61" t="s">
        <v>62</v>
      </c>
      <c r="C1118" s="62" t="s">
        <v>63</v>
      </c>
      <c r="D1118" s="61" t="s">
        <v>87</v>
      </c>
      <c r="E1118" s="77" t="s">
        <v>88</v>
      </c>
      <c r="F1118" s="104">
        <v>14</v>
      </c>
      <c r="G1118" s="164"/>
      <c r="H1118" s="103">
        <v>16.48</v>
      </c>
      <c r="I1118" s="165"/>
      <c r="J1118" s="104">
        <v>97</v>
      </c>
      <c r="K1118" s="144"/>
      <c r="L1118" s="158"/>
      <c r="M1118" s="189"/>
    </row>
    <row r="1119" spans="1:13" ht="15.75" customHeight="1" x14ac:dyDescent="0.25">
      <c r="A1119" s="78">
        <v>38405</v>
      </c>
      <c r="B1119" s="58" t="s">
        <v>62</v>
      </c>
      <c r="C1119" s="59" t="s">
        <v>63</v>
      </c>
      <c r="D1119" s="58" t="s">
        <v>87</v>
      </c>
      <c r="E1119" s="82" t="s">
        <v>88</v>
      </c>
      <c r="F1119" s="104">
        <v>3</v>
      </c>
      <c r="G1119" s="134">
        <f>GEOMEAN(F1119:F1120)</f>
        <v>6.4807406984078604</v>
      </c>
      <c r="H1119" s="103">
        <v>6.69</v>
      </c>
      <c r="I1119" s="136">
        <f>GEOMEAN(H1119:H1120)</f>
        <v>7.2790658741352248</v>
      </c>
      <c r="J1119" s="104">
        <v>101</v>
      </c>
      <c r="K1119" s="138">
        <f>GEOMEAN(J1119:J1120)</f>
        <v>97.954070869974572</v>
      </c>
      <c r="L1119" s="140" t="s">
        <v>28</v>
      </c>
      <c r="M1119" s="227" t="s">
        <v>32</v>
      </c>
    </row>
    <row r="1120" spans="1:13" ht="15.75" customHeight="1" x14ac:dyDescent="0.25">
      <c r="A1120" s="78">
        <v>38610</v>
      </c>
      <c r="B1120" s="61" t="s">
        <v>62</v>
      </c>
      <c r="C1120" s="62" t="s">
        <v>63</v>
      </c>
      <c r="D1120" s="61" t="s">
        <v>87</v>
      </c>
      <c r="E1120" s="77" t="s">
        <v>88</v>
      </c>
      <c r="F1120" s="104">
        <v>14</v>
      </c>
      <c r="G1120" s="157"/>
      <c r="H1120" s="103">
        <v>7.92</v>
      </c>
      <c r="I1120" s="160"/>
      <c r="J1120" s="104">
        <v>95</v>
      </c>
      <c r="K1120" s="161"/>
      <c r="L1120" s="158"/>
      <c r="M1120" s="228"/>
    </row>
    <row r="1121" spans="1:13" ht="15.75" customHeight="1" x14ac:dyDescent="0.25">
      <c r="A1121" s="81">
        <v>38790</v>
      </c>
      <c r="B1121" s="58" t="s">
        <v>62</v>
      </c>
      <c r="C1121" s="59" t="s">
        <v>63</v>
      </c>
      <c r="D1121" s="58" t="s">
        <v>87</v>
      </c>
      <c r="E1121" s="82" t="s">
        <v>88</v>
      </c>
      <c r="F1121" s="104">
        <v>15</v>
      </c>
      <c r="G1121" s="164">
        <f>GEOMEAN(F1121:F1123)</f>
        <v>8.7720532146385981</v>
      </c>
      <c r="H1121" s="103">
        <v>7.08</v>
      </c>
      <c r="I1121" s="165">
        <f>GEOMEAN(H1121:H1123)</f>
        <v>7.3702283257901611</v>
      </c>
      <c r="J1121" s="104">
        <v>95</v>
      </c>
      <c r="K1121" s="144">
        <f>GEOMEAN(J1121:J1123)</f>
        <v>89.964862826984799</v>
      </c>
      <c r="L1121" s="140" t="s">
        <v>28</v>
      </c>
      <c r="M1121" s="153" t="s">
        <v>31</v>
      </c>
    </row>
    <row r="1122" spans="1:13" ht="15.75" customHeight="1" x14ac:dyDescent="0.25">
      <c r="A1122" s="78">
        <v>38873</v>
      </c>
      <c r="B1122" s="55" t="s">
        <v>62</v>
      </c>
      <c r="C1122" s="56" t="s">
        <v>63</v>
      </c>
      <c r="D1122" s="55" t="s">
        <v>87</v>
      </c>
      <c r="E1122" s="83" t="s">
        <v>88</v>
      </c>
      <c r="F1122" s="104">
        <v>18</v>
      </c>
      <c r="G1122" s="164"/>
      <c r="H1122" s="103">
        <v>10.3</v>
      </c>
      <c r="I1122" s="165"/>
      <c r="J1122" s="104">
        <v>88.1</v>
      </c>
      <c r="K1122" s="144"/>
      <c r="L1122" s="141"/>
      <c r="M1122" s="154"/>
    </row>
    <row r="1123" spans="1:13" ht="15.75" customHeight="1" x14ac:dyDescent="0.25">
      <c r="A1123" s="75">
        <v>38971</v>
      </c>
      <c r="B1123" s="61" t="s">
        <v>62</v>
      </c>
      <c r="C1123" s="62" t="s">
        <v>63</v>
      </c>
      <c r="D1123" s="61" t="s">
        <v>87</v>
      </c>
      <c r="E1123" s="77" t="s">
        <v>88</v>
      </c>
      <c r="F1123" s="104">
        <v>2.5</v>
      </c>
      <c r="G1123" s="164"/>
      <c r="H1123" s="103">
        <v>5.49</v>
      </c>
      <c r="I1123" s="165"/>
      <c r="J1123" s="104">
        <v>87</v>
      </c>
      <c r="K1123" s="144"/>
      <c r="L1123" s="158"/>
      <c r="M1123" s="163"/>
    </row>
    <row r="1124" spans="1:13" ht="15.75" customHeight="1" x14ac:dyDescent="0.25">
      <c r="A1124" s="78">
        <v>39099</v>
      </c>
      <c r="B1124" s="79" t="s">
        <v>62</v>
      </c>
      <c r="C1124" s="89" t="s">
        <v>63</v>
      </c>
      <c r="D1124" s="79" t="s">
        <v>87</v>
      </c>
      <c r="E1124" s="80" t="s">
        <v>88</v>
      </c>
      <c r="F1124" s="104">
        <v>11</v>
      </c>
      <c r="G1124" s="102">
        <f>AVERAGE(F1124)</f>
        <v>11</v>
      </c>
      <c r="H1124" s="103">
        <v>6.21</v>
      </c>
      <c r="I1124" s="120">
        <f>AVERAGE(H1124)</f>
        <v>6.21</v>
      </c>
      <c r="J1124" s="104">
        <v>91</v>
      </c>
      <c r="K1124" s="123">
        <f>AVERAGE(J1124)</f>
        <v>91</v>
      </c>
      <c r="L1124" s="98" t="s">
        <v>28</v>
      </c>
      <c r="M1124" s="105" t="s">
        <v>31</v>
      </c>
    </row>
    <row r="1125" spans="1:13" ht="15.75" customHeight="1" x14ac:dyDescent="0.25">
      <c r="A1125" s="81">
        <v>39517</v>
      </c>
      <c r="B1125" s="58" t="s">
        <v>62</v>
      </c>
      <c r="C1125" s="59" t="s">
        <v>63</v>
      </c>
      <c r="D1125" s="58" t="s">
        <v>87</v>
      </c>
      <c r="E1125" s="82" t="s">
        <v>88</v>
      </c>
      <c r="F1125" s="104">
        <v>30</v>
      </c>
      <c r="G1125" s="134">
        <f>GEOMEAN(F1125:F1128)</f>
        <v>17.491174083393233</v>
      </c>
      <c r="H1125" s="103" t="s">
        <v>9</v>
      </c>
      <c r="I1125" s="136">
        <f>GEOMEAN(H1126:H1128)</f>
        <v>9.516114404821014</v>
      </c>
      <c r="J1125" s="104">
        <v>109.2</v>
      </c>
      <c r="K1125" s="138">
        <f>GEOMEAN(J1125:J1128)</f>
        <v>98.493304312288501</v>
      </c>
      <c r="L1125" s="140" t="s">
        <v>28</v>
      </c>
      <c r="M1125" s="153" t="s">
        <v>31</v>
      </c>
    </row>
    <row r="1126" spans="1:13" s="5" customFormat="1" ht="15.75" customHeight="1" x14ac:dyDescent="0.25">
      <c r="A1126" s="78">
        <v>39591</v>
      </c>
      <c r="B1126" s="55" t="s">
        <v>62</v>
      </c>
      <c r="C1126" s="56" t="s">
        <v>63</v>
      </c>
      <c r="D1126" s="55" t="s">
        <v>87</v>
      </c>
      <c r="E1126" s="83" t="s">
        <v>88</v>
      </c>
      <c r="F1126" s="104">
        <v>13</v>
      </c>
      <c r="G1126" s="135"/>
      <c r="H1126" s="103">
        <v>7.79</v>
      </c>
      <c r="I1126" s="137"/>
      <c r="J1126" s="104">
        <v>94.9</v>
      </c>
      <c r="K1126" s="139"/>
      <c r="L1126" s="141"/>
      <c r="M1126" s="154"/>
    </row>
    <row r="1127" spans="1:13" s="5" customFormat="1" ht="15.75" customHeight="1" x14ac:dyDescent="0.25">
      <c r="A1127" s="78">
        <v>39692</v>
      </c>
      <c r="B1127" s="55" t="s">
        <v>62</v>
      </c>
      <c r="C1127" s="56" t="s">
        <v>63</v>
      </c>
      <c r="D1127" s="55" t="s">
        <v>87</v>
      </c>
      <c r="E1127" s="83" t="s">
        <v>88</v>
      </c>
      <c r="F1127" s="104">
        <v>16</v>
      </c>
      <c r="G1127" s="135"/>
      <c r="H1127" s="103">
        <v>10.74</v>
      </c>
      <c r="I1127" s="137"/>
      <c r="J1127" s="104">
        <v>94.3</v>
      </c>
      <c r="K1127" s="139"/>
      <c r="L1127" s="141"/>
      <c r="M1127" s="154"/>
    </row>
    <row r="1128" spans="1:13" s="5" customFormat="1" ht="15.75" customHeight="1" x14ac:dyDescent="0.25">
      <c r="A1128" s="75">
        <v>39766</v>
      </c>
      <c r="B1128" s="61" t="s">
        <v>62</v>
      </c>
      <c r="C1128" s="62" t="s">
        <v>63</v>
      </c>
      <c r="D1128" s="61" t="s">
        <v>87</v>
      </c>
      <c r="E1128" s="77" t="s">
        <v>88</v>
      </c>
      <c r="F1128" s="104">
        <v>15</v>
      </c>
      <c r="G1128" s="157"/>
      <c r="H1128" s="103">
        <v>10.3</v>
      </c>
      <c r="I1128" s="160"/>
      <c r="J1128" s="104">
        <v>96.3</v>
      </c>
      <c r="K1128" s="161"/>
      <c r="L1128" s="158"/>
      <c r="M1128" s="163"/>
    </row>
    <row r="1129" spans="1:13" s="5" customFormat="1" ht="15.75" customHeight="1" x14ac:dyDescent="0.25">
      <c r="A1129" s="78">
        <v>39853</v>
      </c>
      <c r="B1129" s="58" t="s">
        <v>62</v>
      </c>
      <c r="C1129" s="59" t="s">
        <v>63</v>
      </c>
      <c r="D1129" s="58" t="s">
        <v>87</v>
      </c>
      <c r="E1129" s="82" t="s">
        <v>88</v>
      </c>
      <c r="F1129" s="104">
        <v>13</v>
      </c>
      <c r="G1129" s="134">
        <f>GEOMEAN(F1129:F1130)</f>
        <v>16.911534525287763</v>
      </c>
      <c r="H1129" s="103">
        <v>7.9719909677419398</v>
      </c>
      <c r="I1129" s="136">
        <f>GEOMEAN(H1129:H1130)</f>
        <v>9.2151763872638348</v>
      </c>
      <c r="J1129" s="104">
        <v>94.2</v>
      </c>
      <c r="K1129" s="138">
        <f>GEOMEAN(J1129:J1130)</f>
        <v>93.042893334203669</v>
      </c>
      <c r="L1129" s="145" t="s">
        <v>28</v>
      </c>
      <c r="M1129" s="153" t="s">
        <v>31</v>
      </c>
    </row>
    <row r="1130" spans="1:13" s="5" customFormat="1" ht="15.75" customHeight="1" x14ac:dyDescent="0.25">
      <c r="A1130" s="78">
        <v>40099</v>
      </c>
      <c r="B1130" s="61" t="s">
        <v>62</v>
      </c>
      <c r="C1130" s="62" t="s">
        <v>63</v>
      </c>
      <c r="D1130" s="61" t="s">
        <v>87</v>
      </c>
      <c r="E1130" s="77" t="s">
        <v>88</v>
      </c>
      <c r="F1130" s="104">
        <v>22</v>
      </c>
      <c r="G1130" s="157"/>
      <c r="H1130" s="103">
        <v>10.652229310344829</v>
      </c>
      <c r="I1130" s="160"/>
      <c r="J1130" s="104">
        <v>91.9</v>
      </c>
      <c r="K1130" s="161"/>
      <c r="L1130" s="145"/>
      <c r="M1130" s="163"/>
    </row>
    <row r="1131" spans="1:13" s="5" customFormat="1" ht="15.75" customHeight="1" x14ac:dyDescent="0.25">
      <c r="A1131" s="81">
        <v>40266</v>
      </c>
      <c r="B1131" s="58" t="s">
        <v>62</v>
      </c>
      <c r="C1131" s="59" t="s">
        <v>63</v>
      </c>
      <c r="D1131" s="58" t="s">
        <v>87</v>
      </c>
      <c r="E1131" s="82" t="s">
        <v>88</v>
      </c>
      <c r="F1131" s="104">
        <v>12</v>
      </c>
      <c r="G1131" s="134">
        <f>GEOMEAN(F1131:F1134)</f>
        <v>22.133638394006432</v>
      </c>
      <c r="H1131" s="103">
        <v>4.96</v>
      </c>
      <c r="I1131" s="136">
        <f>GEOMEAN(H1131:H1134)</f>
        <v>11.58079728929761</v>
      </c>
      <c r="J1131" s="104">
        <v>92.9</v>
      </c>
      <c r="K1131" s="138">
        <f>GEOMEAN(J1131:J1134)</f>
        <v>92.600651092362327</v>
      </c>
      <c r="L1131" s="140" t="s">
        <v>29</v>
      </c>
      <c r="M1131" s="173" t="s">
        <v>30</v>
      </c>
    </row>
    <row r="1132" spans="1:13" s="5" customFormat="1" ht="15.75" customHeight="1" x14ac:dyDescent="0.25">
      <c r="A1132" s="78">
        <v>40345</v>
      </c>
      <c r="B1132" s="55" t="s">
        <v>62</v>
      </c>
      <c r="C1132" s="56" t="s">
        <v>63</v>
      </c>
      <c r="D1132" s="55" t="s">
        <v>87</v>
      </c>
      <c r="E1132" s="83" t="s">
        <v>88</v>
      </c>
      <c r="F1132" s="104">
        <v>25</v>
      </c>
      <c r="G1132" s="135"/>
      <c r="H1132" s="103">
        <v>7.72</v>
      </c>
      <c r="I1132" s="137"/>
      <c r="J1132" s="104" t="s">
        <v>89</v>
      </c>
      <c r="K1132" s="139"/>
      <c r="L1132" s="141"/>
      <c r="M1132" s="174"/>
    </row>
    <row r="1133" spans="1:13" s="5" customFormat="1" ht="15.75" customHeight="1" x14ac:dyDescent="0.25">
      <c r="A1133" s="78">
        <v>40436</v>
      </c>
      <c r="B1133" s="55" t="s">
        <v>62</v>
      </c>
      <c r="C1133" s="56" t="s">
        <v>63</v>
      </c>
      <c r="D1133" s="55" t="s">
        <v>87</v>
      </c>
      <c r="E1133" s="83" t="s">
        <v>88</v>
      </c>
      <c r="F1133" s="104">
        <v>32</v>
      </c>
      <c r="G1133" s="135"/>
      <c r="H1133" s="103">
        <v>24.71</v>
      </c>
      <c r="I1133" s="137"/>
      <c r="J1133" s="104">
        <v>95.5</v>
      </c>
      <c r="K1133" s="139"/>
      <c r="L1133" s="141"/>
      <c r="M1133" s="174"/>
    </row>
    <row r="1134" spans="1:13" s="5" customFormat="1" ht="15.75" customHeight="1" x14ac:dyDescent="0.25">
      <c r="A1134" s="75">
        <v>40508</v>
      </c>
      <c r="B1134" s="55" t="s">
        <v>62</v>
      </c>
      <c r="C1134" s="56" t="s">
        <v>63</v>
      </c>
      <c r="D1134" s="55" t="s">
        <v>87</v>
      </c>
      <c r="E1134" s="83" t="s">
        <v>88</v>
      </c>
      <c r="F1134" s="104">
        <v>25</v>
      </c>
      <c r="G1134" s="135"/>
      <c r="H1134" s="103">
        <v>19.010000000000002</v>
      </c>
      <c r="I1134" s="137"/>
      <c r="J1134" s="65">
        <v>89.5</v>
      </c>
      <c r="K1134" s="139"/>
      <c r="L1134" s="141"/>
      <c r="M1134" s="174"/>
    </row>
    <row r="1135" spans="1:13" s="5" customFormat="1" ht="15.75" customHeight="1" x14ac:dyDescent="0.25">
      <c r="A1135" s="78">
        <v>40589</v>
      </c>
      <c r="B1135" s="58" t="s">
        <v>62</v>
      </c>
      <c r="C1135" s="59" t="s">
        <v>63</v>
      </c>
      <c r="D1135" s="58" t="s">
        <v>87</v>
      </c>
      <c r="E1135" s="82" t="s">
        <v>88</v>
      </c>
      <c r="F1135" s="104">
        <v>10</v>
      </c>
      <c r="G1135" s="134">
        <f>GEOMEAN(F1135:F1138)</f>
        <v>20.447271192199153</v>
      </c>
      <c r="H1135" s="103">
        <v>6.71</v>
      </c>
      <c r="I1135" s="136">
        <f>GEOMEAN(H1135:H1138)</f>
        <v>9.0597706032509091</v>
      </c>
      <c r="J1135" s="104">
        <v>120.3</v>
      </c>
      <c r="K1135" s="138">
        <f>GEOMEAN(J1135:J1138)</f>
        <v>101.66868318883246</v>
      </c>
      <c r="L1135" s="140" t="s">
        <v>28</v>
      </c>
      <c r="M1135" s="149" t="s">
        <v>32</v>
      </c>
    </row>
    <row r="1136" spans="1:13" s="5" customFormat="1" ht="15.75" customHeight="1" x14ac:dyDescent="0.25">
      <c r="A1136" s="78">
        <v>40675</v>
      </c>
      <c r="B1136" s="55" t="s">
        <v>62</v>
      </c>
      <c r="C1136" s="56" t="s">
        <v>63</v>
      </c>
      <c r="D1136" s="55" t="s">
        <v>87</v>
      </c>
      <c r="E1136" s="83" t="s">
        <v>88</v>
      </c>
      <c r="F1136" s="104">
        <v>20</v>
      </c>
      <c r="G1136" s="135"/>
      <c r="H1136" s="103">
        <v>5.15</v>
      </c>
      <c r="I1136" s="137"/>
      <c r="J1136" s="104">
        <v>99.7</v>
      </c>
      <c r="K1136" s="139"/>
      <c r="L1136" s="141"/>
      <c r="M1136" s="150"/>
    </row>
    <row r="1137" spans="1:13" s="5" customFormat="1" ht="15.75" customHeight="1" x14ac:dyDescent="0.25">
      <c r="A1137" s="78">
        <v>40780</v>
      </c>
      <c r="B1137" s="55" t="s">
        <v>62</v>
      </c>
      <c r="C1137" s="56" t="s">
        <v>63</v>
      </c>
      <c r="D1137" s="55" t="s">
        <v>87</v>
      </c>
      <c r="E1137" s="83" t="s">
        <v>88</v>
      </c>
      <c r="F1137" s="104">
        <v>38</v>
      </c>
      <c r="G1137" s="135"/>
      <c r="H1137" s="103">
        <v>26.31</v>
      </c>
      <c r="I1137" s="137"/>
      <c r="J1137" s="104">
        <v>89.8</v>
      </c>
      <c r="K1137" s="139"/>
      <c r="L1137" s="141"/>
      <c r="M1137" s="150"/>
    </row>
    <row r="1138" spans="1:13" s="5" customFormat="1" ht="15.75" customHeight="1" x14ac:dyDescent="0.25">
      <c r="A1138" s="78">
        <v>40870</v>
      </c>
      <c r="B1138" s="61" t="s">
        <v>62</v>
      </c>
      <c r="C1138" s="62" t="s">
        <v>63</v>
      </c>
      <c r="D1138" s="61" t="s">
        <v>87</v>
      </c>
      <c r="E1138" s="77" t="s">
        <v>88</v>
      </c>
      <c r="F1138" s="104">
        <v>23</v>
      </c>
      <c r="G1138" s="157"/>
      <c r="H1138" s="103">
        <v>7.41</v>
      </c>
      <c r="I1138" s="160"/>
      <c r="J1138" s="104">
        <v>99.2</v>
      </c>
      <c r="K1138" s="161"/>
      <c r="L1138" s="158"/>
      <c r="M1138" s="190"/>
    </row>
    <row r="1139" spans="1:13" s="5" customFormat="1" ht="15.75" customHeight="1" x14ac:dyDescent="0.25">
      <c r="A1139" s="81">
        <v>40955</v>
      </c>
      <c r="B1139" s="55" t="s">
        <v>62</v>
      </c>
      <c r="C1139" s="56" t="s">
        <v>63</v>
      </c>
      <c r="D1139" s="55" t="s">
        <v>87</v>
      </c>
      <c r="E1139" s="83" t="s">
        <v>88</v>
      </c>
      <c r="F1139" s="104">
        <v>48</v>
      </c>
      <c r="G1139" s="134">
        <f>GEOMEAN(F1139:F1142)</f>
        <v>24.436719228711219</v>
      </c>
      <c r="H1139" s="103">
        <v>4.8457200000000009</v>
      </c>
      <c r="I1139" s="136">
        <f>GEOMEAN(H1139:H1142)</f>
        <v>5.0079466309809995</v>
      </c>
      <c r="J1139" s="104">
        <v>99</v>
      </c>
      <c r="K1139" s="138">
        <f>GEOMEAN(J1139:J1142)</f>
        <v>95.770597984388885</v>
      </c>
      <c r="L1139" s="140" t="s">
        <v>28</v>
      </c>
      <c r="M1139" s="142" t="s">
        <v>31</v>
      </c>
    </row>
    <row r="1140" spans="1:13" s="5" customFormat="1" ht="15.75" customHeight="1" x14ac:dyDescent="0.25">
      <c r="A1140" s="78">
        <v>41026</v>
      </c>
      <c r="B1140" s="55" t="s">
        <v>62</v>
      </c>
      <c r="C1140" s="56" t="s">
        <v>63</v>
      </c>
      <c r="D1140" s="55" t="s">
        <v>87</v>
      </c>
      <c r="E1140" s="83" t="s">
        <v>88</v>
      </c>
      <c r="F1140" s="104">
        <v>23</v>
      </c>
      <c r="G1140" s="135"/>
      <c r="H1140" s="103">
        <v>7.2685799999999974</v>
      </c>
      <c r="I1140" s="137"/>
      <c r="J1140" s="104">
        <v>92.8</v>
      </c>
      <c r="K1140" s="139"/>
      <c r="L1140" s="141"/>
      <c r="M1140" s="143"/>
    </row>
    <row r="1141" spans="1:13" s="5" customFormat="1" ht="15.75" customHeight="1" x14ac:dyDescent="0.25">
      <c r="A1141" s="78">
        <v>41117</v>
      </c>
      <c r="B1141" s="55" t="s">
        <v>62</v>
      </c>
      <c r="C1141" s="56" t="s">
        <v>63</v>
      </c>
      <c r="D1141" s="55" t="s">
        <v>87</v>
      </c>
      <c r="E1141" s="83" t="s">
        <v>88</v>
      </c>
      <c r="F1141" s="104">
        <v>19</v>
      </c>
      <c r="G1141" s="135"/>
      <c r="H1141" s="103">
        <v>4.1188620000000045</v>
      </c>
      <c r="I1141" s="137"/>
      <c r="J1141" s="104">
        <v>99.1</v>
      </c>
      <c r="K1141" s="139"/>
      <c r="L1141" s="141"/>
      <c r="M1141" s="143"/>
    </row>
    <row r="1142" spans="1:13" s="5" customFormat="1" ht="15.75" customHeight="1" x14ac:dyDescent="0.25">
      <c r="A1142" s="78">
        <v>41219</v>
      </c>
      <c r="B1142" s="55" t="s">
        <v>62</v>
      </c>
      <c r="C1142" s="56" t="s">
        <v>63</v>
      </c>
      <c r="D1142" s="55" t="s">
        <v>87</v>
      </c>
      <c r="E1142" s="83" t="s">
        <v>88</v>
      </c>
      <c r="F1142" s="104">
        <v>17</v>
      </c>
      <c r="G1142" s="135"/>
      <c r="H1142" s="103">
        <v>4.3356442105263193</v>
      </c>
      <c r="I1142" s="137"/>
      <c r="J1142" s="104">
        <v>92.4</v>
      </c>
      <c r="K1142" s="139"/>
      <c r="L1142" s="141"/>
      <c r="M1142" s="143"/>
    </row>
    <row r="1143" spans="1:13" s="5" customFormat="1" ht="15.75" customHeight="1" x14ac:dyDescent="0.25">
      <c r="A1143" s="81">
        <v>41417</v>
      </c>
      <c r="B1143" s="58" t="s">
        <v>62</v>
      </c>
      <c r="C1143" s="59" t="s">
        <v>63</v>
      </c>
      <c r="D1143" s="58" t="s">
        <v>87</v>
      </c>
      <c r="E1143" s="82" t="s">
        <v>88</v>
      </c>
      <c r="F1143" s="104">
        <v>11</v>
      </c>
      <c r="G1143" s="134">
        <f>GEOMEAN(F1143:F1144)</f>
        <v>7.416198487095663</v>
      </c>
      <c r="H1143" s="103">
        <v>5.0842202812499941</v>
      </c>
      <c r="I1143" s="136">
        <f>GEOMEAN(H1143:H1144)</f>
        <v>4.9648302609411781</v>
      </c>
      <c r="J1143" s="104">
        <v>109.2</v>
      </c>
      <c r="K1143" s="138">
        <f>GEOMEAN(J1143:J1144)</f>
        <v>101.90642766773841</v>
      </c>
      <c r="L1143" s="140" t="s">
        <v>28</v>
      </c>
      <c r="M1143" s="142" t="s">
        <v>31</v>
      </c>
    </row>
    <row r="1144" spans="1:13" s="5" customFormat="1" ht="15.75" customHeight="1" x14ac:dyDescent="0.25">
      <c r="A1144" s="75">
        <v>41516</v>
      </c>
      <c r="B1144" s="61" t="s">
        <v>62</v>
      </c>
      <c r="C1144" s="62" t="s">
        <v>63</v>
      </c>
      <c r="D1144" s="61" t="s">
        <v>87</v>
      </c>
      <c r="E1144" s="77" t="s">
        <v>88</v>
      </c>
      <c r="F1144" s="104">
        <v>5</v>
      </c>
      <c r="G1144" s="157"/>
      <c r="H1144" s="103">
        <v>4.8482438124999909</v>
      </c>
      <c r="I1144" s="160"/>
      <c r="J1144" s="104">
        <v>95.1</v>
      </c>
      <c r="K1144" s="161"/>
      <c r="L1144" s="158"/>
      <c r="M1144" s="159"/>
    </row>
    <row r="1145" spans="1:13" s="5" customFormat="1" ht="15.75" customHeight="1" x14ac:dyDescent="0.25">
      <c r="A1145" s="81">
        <v>41740</v>
      </c>
      <c r="B1145" s="58" t="s">
        <v>62</v>
      </c>
      <c r="C1145" s="59" t="s">
        <v>63</v>
      </c>
      <c r="D1145" s="58" t="s">
        <v>87</v>
      </c>
      <c r="E1145" s="82" t="s">
        <v>88</v>
      </c>
      <c r="F1145" s="104">
        <v>5</v>
      </c>
      <c r="G1145" s="134">
        <f>GEOMEAN(F1145:F1148)</f>
        <v>7.2415773425758267</v>
      </c>
      <c r="H1145" s="103">
        <v>2.2859684099999944</v>
      </c>
      <c r="I1145" s="136">
        <f>GEOMEAN(H1145:H1148)</f>
        <v>4.0107583895517083</v>
      </c>
      <c r="J1145" s="104">
        <v>77.3</v>
      </c>
      <c r="K1145" s="138">
        <f>GEOMEAN(J1145:J1148)</f>
        <v>90.981468270794295</v>
      </c>
      <c r="L1145" s="140" t="s">
        <v>28</v>
      </c>
      <c r="M1145" s="142" t="s">
        <v>31</v>
      </c>
    </row>
    <row r="1146" spans="1:13" s="5" customFormat="1" ht="15.75" customHeight="1" x14ac:dyDescent="0.25">
      <c r="A1146" s="78">
        <v>41809</v>
      </c>
      <c r="B1146" s="55" t="s">
        <v>62</v>
      </c>
      <c r="C1146" s="56" t="s">
        <v>63</v>
      </c>
      <c r="D1146" s="55" t="s">
        <v>87</v>
      </c>
      <c r="E1146" s="83" t="s">
        <v>88</v>
      </c>
      <c r="F1146" s="104">
        <v>11</v>
      </c>
      <c r="G1146" s="135"/>
      <c r="H1146" s="103">
        <v>4.9501931788793048</v>
      </c>
      <c r="I1146" s="137"/>
      <c r="J1146" s="104">
        <v>93.5</v>
      </c>
      <c r="K1146" s="139"/>
      <c r="L1146" s="141"/>
      <c r="M1146" s="143"/>
    </row>
    <row r="1147" spans="1:13" s="5" customFormat="1" ht="15.75" customHeight="1" x14ac:dyDescent="0.25">
      <c r="A1147" s="78">
        <v>41900</v>
      </c>
      <c r="B1147" s="55" t="s">
        <v>62</v>
      </c>
      <c r="C1147" s="56" t="s">
        <v>63</v>
      </c>
      <c r="D1147" s="55" t="s">
        <v>87</v>
      </c>
      <c r="E1147" s="83" t="s">
        <v>88</v>
      </c>
      <c r="F1147" s="104">
        <v>10</v>
      </c>
      <c r="G1147" s="135"/>
      <c r="H1147" s="103">
        <v>3.7275701099999958</v>
      </c>
      <c r="I1147" s="137"/>
      <c r="J1147" s="104" t="s">
        <v>9</v>
      </c>
      <c r="K1147" s="139"/>
      <c r="L1147" s="141"/>
      <c r="M1147" s="143"/>
    </row>
    <row r="1148" spans="1:13" s="5" customFormat="1" ht="15.75" customHeight="1" x14ac:dyDescent="0.25">
      <c r="A1148" s="75">
        <v>41962</v>
      </c>
      <c r="B1148" s="61" t="s">
        <v>62</v>
      </c>
      <c r="C1148" s="62" t="s">
        <v>63</v>
      </c>
      <c r="D1148" s="61" t="s">
        <v>87</v>
      </c>
      <c r="E1148" s="77" t="s">
        <v>88</v>
      </c>
      <c r="F1148" s="104">
        <v>5</v>
      </c>
      <c r="G1148" s="157"/>
      <c r="H1148" s="103">
        <v>6.134622030133924</v>
      </c>
      <c r="I1148" s="160"/>
      <c r="J1148" s="104">
        <v>104.2</v>
      </c>
      <c r="K1148" s="161"/>
      <c r="L1148" s="158"/>
      <c r="M1148" s="159"/>
    </row>
    <row r="1149" spans="1:13" s="5" customFormat="1" ht="15.75" customHeight="1" x14ac:dyDescent="0.25">
      <c r="A1149" s="81">
        <v>42046</v>
      </c>
      <c r="B1149" s="58" t="s">
        <v>62</v>
      </c>
      <c r="C1149" s="59" t="s">
        <v>63</v>
      </c>
      <c r="D1149" s="58" t="s">
        <v>87</v>
      </c>
      <c r="E1149" s="82" t="s">
        <v>88</v>
      </c>
      <c r="F1149" s="104">
        <v>5</v>
      </c>
      <c r="G1149" s="134">
        <f>GEOMEAN(F1149:F1152)</f>
        <v>10.877573059372772</v>
      </c>
      <c r="H1149" s="103">
        <v>2.3105811219512167</v>
      </c>
      <c r="I1149" s="136">
        <f>GEOMEAN(H1149:H1152)</f>
        <v>5.1519429943860864</v>
      </c>
      <c r="J1149" s="104">
        <v>111.8</v>
      </c>
      <c r="K1149" s="138">
        <f>GEOMEAN(J1149:J1152)</f>
        <v>98.645663181670272</v>
      </c>
      <c r="L1149" s="140" t="s">
        <v>28</v>
      </c>
      <c r="M1149" s="142" t="s">
        <v>31</v>
      </c>
    </row>
    <row r="1150" spans="1:13" s="5" customFormat="1" ht="15.75" customHeight="1" x14ac:dyDescent="0.25">
      <c r="A1150" s="78">
        <v>42158</v>
      </c>
      <c r="B1150" s="55" t="s">
        <v>62</v>
      </c>
      <c r="C1150" s="56" t="s">
        <v>63</v>
      </c>
      <c r="D1150" s="55" t="s">
        <v>87</v>
      </c>
      <c r="E1150" s="83" t="s">
        <v>88</v>
      </c>
      <c r="F1150" s="104">
        <v>14</v>
      </c>
      <c r="G1150" s="135"/>
      <c r="H1150" s="103">
        <v>4.6561048695652207</v>
      </c>
      <c r="I1150" s="137"/>
      <c r="J1150" s="104">
        <v>138.1</v>
      </c>
      <c r="K1150" s="139"/>
      <c r="L1150" s="141"/>
      <c r="M1150" s="143"/>
    </row>
    <row r="1151" spans="1:13" s="5" customFormat="1" ht="15.75" customHeight="1" x14ac:dyDescent="0.25">
      <c r="A1151" s="78">
        <v>42261</v>
      </c>
      <c r="B1151" s="55" t="s">
        <v>62</v>
      </c>
      <c r="C1151" s="56" t="s">
        <v>63</v>
      </c>
      <c r="D1151" s="55" t="s">
        <v>87</v>
      </c>
      <c r="E1151" s="83" t="s">
        <v>88</v>
      </c>
      <c r="F1151" s="104">
        <v>10</v>
      </c>
      <c r="G1151" s="135"/>
      <c r="H1151" s="103">
        <v>6.778960375000004</v>
      </c>
      <c r="I1151" s="137"/>
      <c r="J1151" s="104">
        <v>63</v>
      </c>
      <c r="K1151" s="139"/>
      <c r="L1151" s="141"/>
      <c r="M1151" s="143"/>
    </row>
    <row r="1152" spans="1:13" s="5" customFormat="1" ht="15.75" customHeight="1" x14ac:dyDescent="0.25">
      <c r="A1152" s="75">
        <v>42318</v>
      </c>
      <c r="B1152" s="61" t="s">
        <v>62</v>
      </c>
      <c r="C1152" s="62" t="s">
        <v>63</v>
      </c>
      <c r="D1152" s="61" t="s">
        <v>87</v>
      </c>
      <c r="E1152" s="77" t="s">
        <v>88</v>
      </c>
      <c r="F1152" s="104">
        <v>20</v>
      </c>
      <c r="G1152" s="157"/>
      <c r="H1152" s="103">
        <v>9.66</v>
      </c>
      <c r="I1152" s="160"/>
      <c r="J1152" s="104">
        <v>97.35</v>
      </c>
      <c r="K1152" s="161"/>
      <c r="L1152" s="158"/>
      <c r="M1152" s="159"/>
    </row>
    <row r="1153" spans="1:13" s="5" customFormat="1" ht="15.75" customHeight="1" x14ac:dyDescent="0.25">
      <c r="A1153" s="81">
        <v>42416</v>
      </c>
      <c r="B1153" s="58" t="s">
        <v>62</v>
      </c>
      <c r="C1153" s="59" t="s">
        <v>63</v>
      </c>
      <c r="D1153" s="58" t="s">
        <v>87</v>
      </c>
      <c r="E1153" s="82" t="s">
        <v>88</v>
      </c>
      <c r="F1153" s="104">
        <v>25</v>
      </c>
      <c r="G1153" s="134">
        <f>GEOMEAN(F1153:F1156)</f>
        <v>34.022011995366093</v>
      </c>
      <c r="H1153" s="103">
        <v>9.578748837209309</v>
      </c>
      <c r="I1153" s="136">
        <f>GEOMEAN(H1153:H1156)</f>
        <v>6.1006223517311176</v>
      </c>
      <c r="J1153" s="104">
        <v>103</v>
      </c>
      <c r="K1153" s="138">
        <f>GEOMEAN(J1153:J1156)</f>
        <v>97.537749714390472</v>
      </c>
      <c r="L1153" s="140" t="s">
        <v>28</v>
      </c>
      <c r="M1153" s="142" t="s">
        <v>31</v>
      </c>
    </row>
    <row r="1154" spans="1:13" s="5" customFormat="1" ht="15.75" customHeight="1" x14ac:dyDescent="0.25">
      <c r="A1154" s="78">
        <v>42509</v>
      </c>
      <c r="B1154" s="55" t="s">
        <v>62</v>
      </c>
      <c r="C1154" s="56" t="s">
        <v>63</v>
      </c>
      <c r="D1154" s="55" t="s">
        <v>87</v>
      </c>
      <c r="E1154" s="83" t="s">
        <v>88</v>
      </c>
      <c r="F1154" s="104">
        <v>56</v>
      </c>
      <c r="G1154" s="135"/>
      <c r="H1154" s="103">
        <v>1.930716562500004</v>
      </c>
      <c r="I1154" s="137"/>
      <c r="J1154" s="104">
        <v>104.3</v>
      </c>
      <c r="K1154" s="139"/>
      <c r="L1154" s="141"/>
      <c r="M1154" s="143"/>
    </row>
    <row r="1155" spans="1:13" s="5" customFormat="1" ht="15.75" customHeight="1" x14ac:dyDescent="0.25">
      <c r="A1155" s="78">
        <v>42618</v>
      </c>
      <c r="B1155" s="55" t="s">
        <v>62</v>
      </c>
      <c r="C1155" s="56" t="s">
        <v>63</v>
      </c>
      <c r="D1155" s="55" t="s">
        <v>87</v>
      </c>
      <c r="E1155" s="83" t="s">
        <v>88</v>
      </c>
      <c r="F1155" s="104">
        <v>33</v>
      </c>
      <c r="G1155" s="135"/>
      <c r="H1155" s="103">
        <v>9.2319320689655218</v>
      </c>
      <c r="I1155" s="137"/>
      <c r="J1155" s="104">
        <v>90.3</v>
      </c>
      <c r="K1155" s="139"/>
      <c r="L1155" s="141"/>
      <c r="M1155" s="143"/>
    </row>
    <row r="1156" spans="1:13" s="5" customFormat="1" ht="15.75" customHeight="1" x14ac:dyDescent="0.25">
      <c r="A1156" s="75">
        <v>42691</v>
      </c>
      <c r="B1156" s="61" t="s">
        <v>62</v>
      </c>
      <c r="C1156" s="62" t="s">
        <v>63</v>
      </c>
      <c r="D1156" s="61" t="s">
        <v>87</v>
      </c>
      <c r="E1156" s="77" t="s">
        <v>88</v>
      </c>
      <c r="F1156" s="104">
        <v>29</v>
      </c>
      <c r="G1156" s="135"/>
      <c r="H1156" s="103">
        <v>8.1129099999999994</v>
      </c>
      <c r="I1156" s="137"/>
      <c r="J1156" s="104">
        <v>93.3</v>
      </c>
      <c r="K1156" s="139"/>
      <c r="L1156" s="158"/>
      <c r="M1156" s="159"/>
    </row>
    <row r="1157" spans="1:13" s="5" customFormat="1" ht="15.75" customHeight="1" x14ac:dyDescent="0.25">
      <c r="A1157" s="78">
        <v>42761</v>
      </c>
      <c r="B1157" s="55" t="s">
        <v>62</v>
      </c>
      <c r="C1157" s="56" t="s">
        <v>63</v>
      </c>
      <c r="D1157" s="55" t="s">
        <v>87</v>
      </c>
      <c r="E1157" s="83" t="s">
        <v>88</v>
      </c>
      <c r="F1157" s="104">
        <v>7</v>
      </c>
      <c r="G1157" s="134">
        <f>GEOMEAN(F1157:F1160)</f>
        <v>14.272549527823672</v>
      </c>
      <c r="H1157" s="103">
        <v>3.7444199999999985</v>
      </c>
      <c r="I1157" s="136">
        <f>GEOMEAN(H1157:H1160)</f>
        <v>3.4816945837875815</v>
      </c>
      <c r="J1157" s="104">
        <v>87.5</v>
      </c>
      <c r="K1157" s="138">
        <f>GEOMEAN(J1157:J1160)</f>
        <v>92.139393566809957</v>
      </c>
      <c r="L1157" s="140" t="s">
        <v>28</v>
      </c>
      <c r="M1157" s="142" t="s">
        <v>31</v>
      </c>
    </row>
    <row r="1158" spans="1:13" s="5" customFormat="1" ht="15.75" customHeight="1" x14ac:dyDescent="0.25">
      <c r="A1158" s="78">
        <v>42838</v>
      </c>
      <c r="B1158" s="55" t="s">
        <v>62</v>
      </c>
      <c r="C1158" s="56" t="s">
        <v>63</v>
      </c>
      <c r="D1158" s="55" t="s">
        <v>87</v>
      </c>
      <c r="E1158" s="83" t="s">
        <v>88</v>
      </c>
      <c r="F1158" s="104">
        <v>13</v>
      </c>
      <c r="G1158" s="135"/>
      <c r="H1158" s="103">
        <v>1.6960019999999991</v>
      </c>
      <c r="I1158" s="137"/>
      <c r="J1158" s="104">
        <v>95.9</v>
      </c>
      <c r="K1158" s="139"/>
      <c r="L1158" s="141"/>
      <c r="M1158" s="143"/>
    </row>
    <row r="1159" spans="1:13" s="5" customFormat="1" ht="15.75" customHeight="1" x14ac:dyDescent="0.25">
      <c r="A1159" s="78">
        <v>42928</v>
      </c>
      <c r="B1159" s="55" t="s">
        <v>62</v>
      </c>
      <c r="C1159" s="56" t="s">
        <v>63</v>
      </c>
      <c r="D1159" s="55" t="s">
        <v>87</v>
      </c>
      <c r="E1159" s="83" t="s">
        <v>88</v>
      </c>
      <c r="F1159" s="104">
        <v>19</v>
      </c>
      <c r="G1159" s="135"/>
      <c r="H1159" s="103">
        <v>4.9624843373494008</v>
      </c>
      <c r="I1159" s="137"/>
      <c r="J1159" s="104">
        <v>89.1</v>
      </c>
      <c r="K1159" s="139"/>
      <c r="L1159" s="141"/>
      <c r="M1159" s="143"/>
    </row>
    <row r="1160" spans="1:13" s="5" customFormat="1" ht="15.75" customHeight="1" x14ac:dyDescent="0.25">
      <c r="A1160" s="78">
        <v>43019.427083333336</v>
      </c>
      <c r="B1160" s="55" t="s">
        <v>62</v>
      </c>
      <c r="C1160" s="56" t="s">
        <v>63</v>
      </c>
      <c r="D1160" s="55" t="s">
        <v>87</v>
      </c>
      <c r="E1160" s="83" t="s">
        <v>88</v>
      </c>
      <c r="F1160" s="104">
        <v>24</v>
      </c>
      <c r="G1160" s="135"/>
      <c r="H1160" s="103">
        <v>4.662862641509439</v>
      </c>
      <c r="I1160" s="137"/>
      <c r="J1160" s="104">
        <v>96.4</v>
      </c>
      <c r="K1160" s="139"/>
      <c r="L1160" s="141"/>
      <c r="M1160" s="143"/>
    </row>
    <row r="1161" spans="1:13" s="5" customFormat="1" ht="15.75" customHeight="1" x14ac:dyDescent="0.25">
      <c r="A1161" s="81">
        <v>43164</v>
      </c>
      <c r="B1161" s="58" t="s">
        <v>62</v>
      </c>
      <c r="C1161" s="59" t="s">
        <v>63</v>
      </c>
      <c r="D1161" s="58" t="s">
        <v>87</v>
      </c>
      <c r="E1161" s="82" t="s">
        <v>88</v>
      </c>
      <c r="F1161" s="104">
        <v>20</v>
      </c>
      <c r="G1161" s="134">
        <f>GEOMEAN(F1161:F1164)</f>
        <v>22.034993429824492</v>
      </c>
      <c r="H1161" s="103">
        <v>4.42</v>
      </c>
      <c r="I1161" s="136">
        <f>GEOMEAN(H1161:H1164)</f>
        <v>4.3207789673814876</v>
      </c>
      <c r="J1161" s="104">
        <v>92.55</v>
      </c>
      <c r="K1161" s="138">
        <f>GEOMEAN(J1161:J1164)</f>
        <v>91.170605350370806</v>
      </c>
      <c r="L1161" s="140" t="s">
        <v>28</v>
      </c>
      <c r="M1161" s="142" t="s">
        <v>31</v>
      </c>
    </row>
    <row r="1162" spans="1:13" s="5" customFormat="1" ht="15.75" customHeight="1" x14ac:dyDescent="0.25">
      <c r="A1162" s="78">
        <v>43236</v>
      </c>
      <c r="B1162" s="55" t="s">
        <v>62</v>
      </c>
      <c r="C1162" s="56" t="s">
        <v>63</v>
      </c>
      <c r="D1162" s="55" t="s">
        <v>87</v>
      </c>
      <c r="E1162" s="83" t="s">
        <v>88</v>
      </c>
      <c r="F1162" s="104">
        <v>20.5</v>
      </c>
      <c r="G1162" s="135"/>
      <c r="H1162" s="103">
        <v>6.4</v>
      </c>
      <c r="I1162" s="137"/>
      <c r="J1162" s="104">
        <v>96.7</v>
      </c>
      <c r="K1162" s="139"/>
      <c r="L1162" s="141"/>
      <c r="M1162" s="143"/>
    </row>
    <row r="1163" spans="1:13" s="5" customFormat="1" ht="15.75" customHeight="1" x14ac:dyDescent="0.25">
      <c r="A1163" s="78">
        <v>43318</v>
      </c>
      <c r="B1163" s="55" t="s">
        <v>62</v>
      </c>
      <c r="C1163" s="56" t="s">
        <v>63</v>
      </c>
      <c r="D1163" s="55" t="s">
        <v>87</v>
      </c>
      <c r="E1163" s="83" t="s">
        <v>88</v>
      </c>
      <c r="F1163" s="104">
        <v>23</v>
      </c>
      <c r="G1163" s="135"/>
      <c r="H1163" s="103">
        <v>3.7</v>
      </c>
      <c r="I1163" s="137"/>
      <c r="J1163" s="104">
        <v>86.45</v>
      </c>
      <c r="K1163" s="139"/>
      <c r="L1163" s="141"/>
      <c r="M1163" s="143"/>
    </row>
    <row r="1164" spans="1:13" s="5" customFormat="1" ht="15.75" customHeight="1" x14ac:dyDescent="0.25">
      <c r="A1164" s="75">
        <v>43418</v>
      </c>
      <c r="B1164" s="61" t="s">
        <v>62</v>
      </c>
      <c r="C1164" s="62" t="s">
        <v>63</v>
      </c>
      <c r="D1164" s="61" t="s">
        <v>87</v>
      </c>
      <c r="E1164" s="77" t="s">
        <v>88</v>
      </c>
      <c r="F1164" s="104">
        <v>25</v>
      </c>
      <c r="G1164" s="157"/>
      <c r="H1164" s="103">
        <v>3.33</v>
      </c>
      <c r="I1164" s="160"/>
      <c r="J1164" s="104">
        <v>89.3</v>
      </c>
      <c r="K1164" s="161"/>
      <c r="L1164" s="158"/>
      <c r="M1164" s="159"/>
    </row>
    <row r="1165" spans="1:13" s="5" customFormat="1" ht="15.75" customHeight="1" x14ac:dyDescent="0.25">
      <c r="A1165" s="81">
        <v>43514</v>
      </c>
      <c r="B1165" s="58" t="s">
        <v>62</v>
      </c>
      <c r="C1165" s="59" t="s">
        <v>63</v>
      </c>
      <c r="D1165" s="58" t="s">
        <v>87</v>
      </c>
      <c r="E1165" s="82" t="s">
        <v>88</v>
      </c>
      <c r="F1165" s="104">
        <v>15</v>
      </c>
      <c r="G1165" s="134">
        <f>GEOMEAN(F1165:F1168)</f>
        <v>16.581753275735061</v>
      </c>
      <c r="H1165" s="103">
        <v>2.8</v>
      </c>
      <c r="I1165" s="136">
        <f>GEOMEAN(H1165:H1168)</f>
        <v>3.8050352410478312</v>
      </c>
      <c r="J1165" s="104">
        <v>93.5</v>
      </c>
      <c r="K1165" s="138">
        <f>GEOMEAN(J1165:J1168)</f>
        <v>86.724742588342011</v>
      </c>
      <c r="L1165" s="140" t="s">
        <v>28</v>
      </c>
      <c r="M1165" s="142" t="s">
        <v>31</v>
      </c>
    </row>
    <row r="1166" spans="1:13" s="5" customFormat="1" ht="15.75" customHeight="1" x14ac:dyDescent="0.25">
      <c r="A1166" s="78">
        <v>43605</v>
      </c>
      <c r="B1166" s="55" t="s">
        <v>62</v>
      </c>
      <c r="C1166" s="56" t="s">
        <v>63</v>
      </c>
      <c r="D1166" s="55" t="s">
        <v>87</v>
      </c>
      <c r="E1166" s="83" t="s">
        <v>88</v>
      </c>
      <c r="F1166" s="104">
        <v>21</v>
      </c>
      <c r="G1166" s="135"/>
      <c r="H1166" s="103">
        <v>4.4000000000000004</v>
      </c>
      <c r="I1166" s="137"/>
      <c r="J1166" s="104">
        <v>84.65</v>
      </c>
      <c r="K1166" s="139"/>
      <c r="L1166" s="141"/>
      <c r="M1166" s="143"/>
    </row>
    <row r="1167" spans="1:13" s="5" customFormat="1" ht="15.75" customHeight="1" x14ac:dyDescent="0.25">
      <c r="A1167" s="78">
        <v>43661</v>
      </c>
      <c r="B1167" s="55" t="s">
        <v>62</v>
      </c>
      <c r="C1167" s="56" t="s">
        <v>63</v>
      </c>
      <c r="D1167" s="55" t="s">
        <v>87</v>
      </c>
      <c r="E1167" s="83" t="s">
        <v>88</v>
      </c>
      <c r="F1167" s="104">
        <v>24</v>
      </c>
      <c r="G1167" s="135"/>
      <c r="H1167" s="103">
        <v>6.1</v>
      </c>
      <c r="I1167" s="137"/>
      <c r="J1167" s="104">
        <v>78.8</v>
      </c>
      <c r="K1167" s="139"/>
      <c r="L1167" s="141"/>
      <c r="M1167" s="143"/>
    </row>
    <row r="1168" spans="1:13" s="5" customFormat="1" ht="15.75" customHeight="1" x14ac:dyDescent="0.25">
      <c r="A1168" s="75">
        <v>43787</v>
      </c>
      <c r="B1168" s="61" t="s">
        <v>62</v>
      </c>
      <c r="C1168" s="62" t="s">
        <v>63</v>
      </c>
      <c r="D1168" s="61" t="s">
        <v>87</v>
      </c>
      <c r="E1168" s="77" t="s">
        <v>88</v>
      </c>
      <c r="F1168" s="104">
        <v>10</v>
      </c>
      <c r="G1168" s="157"/>
      <c r="H1168" s="103">
        <v>2.7892933463999974</v>
      </c>
      <c r="I1168" s="160"/>
      <c r="J1168" s="104">
        <v>90.7</v>
      </c>
      <c r="K1168" s="161"/>
      <c r="L1168" s="158"/>
      <c r="M1168" s="159"/>
    </row>
    <row r="1169" spans="1:13" s="5" customFormat="1" ht="15.75" customHeight="1" x14ac:dyDescent="0.25">
      <c r="A1169" s="78">
        <v>43878</v>
      </c>
      <c r="B1169" s="55" t="s">
        <v>62</v>
      </c>
      <c r="C1169" s="56" t="s">
        <v>63</v>
      </c>
      <c r="D1169" s="55" t="s">
        <v>87</v>
      </c>
      <c r="E1169" s="83" t="s">
        <v>88</v>
      </c>
      <c r="F1169" s="104">
        <v>15</v>
      </c>
      <c r="G1169" s="134">
        <v>15.758072023689481</v>
      </c>
      <c r="H1169" s="103">
        <v>3.8851165814999824</v>
      </c>
      <c r="I1169" s="134">
        <v>3.1694640777662366</v>
      </c>
      <c r="J1169" s="104">
        <v>94.65</v>
      </c>
      <c r="K1169" s="134">
        <v>84.609217643127536</v>
      </c>
      <c r="L1169" s="140" t="s">
        <v>28</v>
      </c>
      <c r="M1169" s="142" t="s">
        <v>31</v>
      </c>
    </row>
    <row r="1170" spans="1:13" s="5" customFormat="1" ht="15.75" customHeight="1" x14ac:dyDescent="0.25">
      <c r="A1170" s="78">
        <v>44004</v>
      </c>
      <c r="B1170" s="55" t="s">
        <v>62</v>
      </c>
      <c r="C1170" s="56" t="s">
        <v>63</v>
      </c>
      <c r="D1170" s="55" t="s">
        <v>87</v>
      </c>
      <c r="E1170" s="83" t="s">
        <v>88</v>
      </c>
      <c r="F1170" s="104">
        <v>13.5</v>
      </c>
      <c r="G1170" s="135"/>
      <c r="H1170" s="103">
        <v>2.0565992823749921</v>
      </c>
      <c r="I1170" s="135"/>
      <c r="J1170" s="104">
        <v>80.7</v>
      </c>
      <c r="K1170" s="135"/>
      <c r="L1170" s="141"/>
      <c r="M1170" s="143"/>
    </row>
    <row r="1171" spans="1:13" s="5" customFormat="1" ht="15.75" customHeight="1" x14ac:dyDescent="0.25">
      <c r="A1171" s="78">
        <v>44088</v>
      </c>
      <c r="B1171" s="55" t="s">
        <v>62</v>
      </c>
      <c r="C1171" s="56" t="s">
        <v>63</v>
      </c>
      <c r="D1171" s="55" t="s">
        <v>87</v>
      </c>
      <c r="E1171" s="83" t="s">
        <v>88</v>
      </c>
      <c r="F1171" s="104">
        <v>21</v>
      </c>
      <c r="G1171" s="135"/>
      <c r="H1171" s="103">
        <v>5.7870011100000056</v>
      </c>
      <c r="I1171" s="135"/>
      <c r="J1171" s="104">
        <v>74.300000000000011</v>
      </c>
      <c r="K1171" s="135"/>
      <c r="L1171" s="141"/>
      <c r="M1171" s="143"/>
    </row>
    <row r="1172" spans="1:13" s="5" customFormat="1" ht="15.75" customHeight="1" x14ac:dyDescent="0.25">
      <c r="A1172" s="78">
        <v>44144</v>
      </c>
      <c r="B1172" s="55" t="s">
        <v>62</v>
      </c>
      <c r="C1172" s="56" t="s">
        <v>63</v>
      </c>
      <c r="D1172" s="55" t="s">
        <v>87</v>
      </c>
      <c r="E1172" s="83" t="s">
        <v>88</v>
      </c>
      <c r="F1172" s="104">
        <v>14.499999999999998</v>
      </c>
      <c r="G1172" s="157"/>
      <c r="H1172" s="103">
        <v>2.1824084511428437</v>
      </c>
      <c r="I1172" s="157"/>
      <c r="J1172" s="104">
        <v>90.3</v>
      </c>
      <c r="K1172" s="157"/>
      <c r="L1172" s="158"/>
      <c r="M1172" s="159"/>
    </row>
    <row r="1173" spans="1:13" s="5" customFormat="1" ht="15.75" customHeight="1" x14ac:dyDescent="0.25">
      <c r="A1173" s="81">
        <v>44238.402777777781</v>
      </c>
      <c r="B1173" s="58" t="s">
        <v>62</v>
      </c>
      <c r="C1173" s="59" t="s">
        <v>63</v>
      </c>
      <c r="D1173" s="58" t="s">
        <v>87</v>
      </c>
      <c r="E1173" s="82" t="s">
        <v>88</v>
      </c>
      <c r="F1173" s="104">
        <v>14</v>
      </c>
      <c r="G1173" s="134">
        <f>GEOMEAN(F1173:F1176)</f>
        <v>14.145669832584536</v>
      </c>
      <c r="H1173" s="103">
        <v>2.9802526530612257</v>
      </c>
      <c r="I1173" s="136">
        <f>GEOMEAN(H1173:H1176)</f>
        <v>3.1881648153135997</v>
      </c>
      <c r="J1173" s="104">
        <v>99.2</v>
      </c>
      <c r="K1173" s="138">
        <f>GEOMEAN(J1173:J1176)</f>
        <v>97.184739266948867</v>
      </c>
      <c r="L1173" s="140" t="s">
        <v>28</v>
      </c>
      <c r="M1173" s="142" t="s">
        <v>31</v>
      </c>
    </row>
    <row r="1174" spans="1:13" s="5" customFormat="1" ht="15.75" customHeight="1" x14ac:dyDescent="0.25">
      <c r="A1174" s="78">
        <v>44314.40625</v>
      </c>
      <c r="B1174" s="55" t="s">
        <v>62</v>
      </c>
      <c r="C1174" s="56" t="s">
        <v>63</v>
      </c>
      <c r="D1174" s="55" t="s">
        <v>87</v>
      </c>
      <c r="E1174" s="83" t="s">
        <v>88</v>
      </c>
      <c r="F1174" s="104">
        <v>13</v>
      </c>
      <c r="G1174" s="135"/>
      <c r="H1174" s="103">
        <v>2.0861768571428563</v>
      </c>
      <c r="I1174" s="137"/>
      <c r="J1174" s="104">
        <v>98.3</v>
      </c>
      <c r="K1174" s="139"/>
      <c r="L1174" s="141"/>
      <c r="M1174" s="143"/>
    </row>
    <row r="1175" spans="1:13" s="5" customFormat="1" ht="15.75" customHeight="1" x14ac:dyDescent="0.25">
      <c r="A1175" s="78">
        <v>44378.4375</v>
      </c>
      <c r="B1175" s="55" t="s">
        <v>62</v>
      </c>
      <c r="C1175" s="56" t="s">
        <v>63</v>
      </c>
      <c r="D1175" s="55" t="s">
        <v>87</v>
      </c>
      <c r="E1175" s="83" t="s">
        <v>88</v>
      </c>
      <c r="F1175" s="104">
        <v>22</v>
      </c>
      <c r="G1175" s="135"/>
      <c r="H1175" s="103">
        <v>7.9654025454545465</v>
      </c>
      <c r="I1175" s="137"/>
      <c r="J1175" s="104">
        <v>96.6</v>
      </c>
      <c r="K1175" s="139"/>
      <c r="L1175" s="141"/>
      <c r="M1175" s="143"/>
    </row>
    <row r="1176" spans="1:13" s="5" customFormat="1" ht="15.75" customHeight="1" thickBot="1" x14ac:dyDescent="0.3">
      <c r="A1176" s="116">
        <v>44519.40625</v>
      </c>
      <c r="B1176" s="63" t="s">
        <v>62</v>
      </c>
      <c r="C1176" s="64" t="s">
        <v>63</v>
      </c>
      <c r="D1176" s="63" t="s">
        <v>87</v>
      </c>
      <c r="E1176" s="84" t="s">
        <v>88</v>
      </c>
      <c r="F1176" s="107">
        <v>10</v>
      </c>
      <c r="G1176" s="166"/>
      <c r="H1176" s="106">
        <v>2.0861768571428572</v>
      </c>
      <c r="I1176" s="167"/>
      <c r="J1176" s="107">
        <v>94.7</v>
      </c>
      <c r="K1176" s="168"/>
      <c r="L1176" s="169"/>
      <c r="M1176" s="170"/>
    </row>
    <row r="1177" spans="1:13" ht="15.75" customHeight="1" x14ac:dyDescent="0.25">
      <c r="A1177" s="85">
        <v>37930</v>
      </c>
      <c r="B1177" s="76" t="s">
        <v>62</v>
      </c>
      <c r="C1177" s="90" t="s">
        <v>90</v>
      </c>
      <c r="D1177" s="76" t="s">
        <v>91</v>
      </c>
      <c r="E1177" s="86" t="s">
        <v>44</v>
      </c>
      <c r="F1177" s="111">
        <v>150</v>
      </c>
      <c r="G1177" s="109">
        <f>AVERAGE(F1177)</f>
        <v>150</v>
      </c>
      <c r="H1177" s="110">
        <v>32.950000000000003</v>
      </c>
      <c r="I1177" s="121">
        <f>AVERAGE(H1177)</f>
        <v>32.950000000000003</v>
      </c>
      <c r="J1177" s="111">
        <v>88</v>
      </c>
      <c r="K1177" s="124">
        <f>AVERAGE(J1177)</f>
        <v>88</v>
      </c>
      <c r="L1177" s="112" t="s">
        <v>29</v>
      </c>
      <c r="M1177" s="72"/>
    </row>
    <row r="1178" spans="1:13" ht="15.75" customHeight="1" x14ac:dyDescent="0.25">
      <c r="A1178" s="78">
        <v>37999</v>
      </c>
      <c r="B1178" s="58" t="s">
        <v>62</v>
      </c>
      <c r="C1178" s="59" t="s">
        <v>90</v>
      </c>
      <c r="D1178" s="58" t="s">
        <v>91</v>
      </c>
      <c r="E1178" s="82" t="s">
        <v>44</v>
      </c>
      <c r="F1178" s="104">
        <v>120</v>
      </c>
      <c r="G1178" s="164">
        <f>GEOMEAN(F1178:F1180)</f>
        <v>69.520532897728998</v>
      </c>
      <c r="H1178" s="103">
        <v>22.47</v>
      </c>
      <c r="I1178" s="165">
        <f>GEOMEAN(H1178:H1180)</f>
        <v>33.932621264042176</v>
      </c>
      <c r="J1178" s="104">
        <v>81</v>
      </c>
      <c r="K1178" s="144">
        <f>GEOMEAN(J1178:J1180)</f>
        <v>93.825123785700086</v>
      </c>
      <c r="L1178" s="140" t="s">
        <v>29</v>
      </c>
      <c r="M1178" s="153" t="s">
        <v>31</v>
      </c>
    </row>
    <row r="1179" spans="1:13" ht="15.75" customHeight="1" x14ac:dyDescent="0.25">
      <c r="A1179" s="78">
        <v>38076</v>
      </c>
      <c r="B1179" s="55" t="s">
        <v>62</v>
      </c>
      <c r="C1179" s="56" t="s">
        <v>90</v>
      </c>
      <c r="D1179" s="55" t="s">
        <v>91</v>
      </c>
      <c r="E1179" s="83" t="s">
        <v>44</v>
      </c>
      <c r="F1179" s="104">
        <v>50</v>
      </c>
      <c r="G1179" s="164"/>
      <c r="H1179" s="103">
        <v>56.29</v>
      </c>
      <c r="I1179" s="165"/>
      <c r="J1179" s="104">
        <v>99</v>
      </c>
      <c r="K1179" s="144"/>
      <c r="L1179" s="141"/>
      <c r="M1179" s="154"/>
    </row>
    <row r="1180" spans="1:13" s="5" customFormat="1" ht="15.75" customHeight="1" x14ac:dyDescent="0.25">
      <c r="A1180" s="78">
        <v>38167</v>
      </c>
      <c r="B1180" s="61" t="s">
        <v>62</v>
      </c>
      <c r="C1180" s="62" t="s">
        <v>90</v>
      </c>
      <c r="D1180" s="61" t="s">
        <v>91</v>
      </c>
      <c r="E1180" s="77" t="s">
        <v>44</v>
      </c>
      <c r="F1180" s="104">
        <v>56</v>
      </c>
      <c r="G1180" s="164"/>
      <c r="H1180" s="103">
        <v>30.89</v>
      </c>
      <c r="I1180" s="165"/>
      <c r="J1180" s="104">
        <v>103</v>
      </c>
      <c r="K1180" s="144"/>
      <c r="L1180" s="158"/>
      <c r="M1180" s="163"/>
    </row>
    <row r="1181" spans="1:13" ht="15.75" customHeight="1" x14ac:dyDescent="0.25">
      <c r="A1181" s="81">
        <v>38406</v>
      </c>
      <c r="B1181" s="58" t="s">
        <v>62</v>
      </c>
      <c r="C1181" s="59" t="s">
        <v>90</v>
      </c>
      <c r="D1181" s="58" t="s">
        <v>91</v>
      </c>
      <c r="E1181" s="82" t="s">
        <v>44</v>
      </c>
      <c r="F1181" s="104">
        <v>26</v>
      </c>
      <c r="G1181" s="134">
        <f>GEOMEAN(F1181:F1182)</f>
        <v>42.355637169094742</v>
      </c>
      <c r="H1181" s="103">
        <v>164.75</v>
      </c>
      <c r="I1181" s="136">
        <f>GEOMEAN(H1181:H1182)</f>
        <v>64.484804411582118</v>
      </c>
      <c r="J1181" s="104">
        <v>107</v>
      </c>
      <c r="K1181" s="138">
        <f>GEOMEAN(J1181:J1182)</f>
        <v>104.9809506529637</v>
      </c>
      <c r="L1181" s="140" t="s">
        <v>29</v>
      </c>
      <c r="M1181" s="153" t="s">
        <v>31</v>
      </c>
    </row>
    <row r="1182" spans="1:13" ht="15.75" customHeight="1" x14ac:dyDescent="0.25">
      <c r="A1182" s="75">
        <v>38614</v>
      </c>
      <c r="B1182" s="61" t="s">
        <v>62</v>
      </c>
      <c r="C1182" s="62" t="s">
        <v>90</v>
      </c>
      <c r="D1182" s="61" t="s">
        <v>91</v>
      </c>
      <c r="E1182" s="77" t="s">
        <v>44</v>
      </c>
      <c r="F1182" s="104">
        <v>69</v>
      </c>
      <c r="G1182" s="157"/>
      <c r="H1182" s="103">
        <v>25.24</v>
      </c>
      <c r="I1182" s="160"/>
      <c r="J1182" s="104">
        <v>103</v>
      </c>
      <c r="K1182" s="161"/>
      <c r="L1182" s="158"/>
      <c r="M1182" s="163"/>
    </row>
    <row r="1183" spans="1:13" ht="15.75" customHeight="1" x14ac:dyDescent="0.25">
      <c r="A1183" s="78">
        <v>38771</v>
      </c>
      <c r="B1183" s="58" t="s">
        <v>62</v>
      </c>
      <c r="C1183" s="59" t="s">
        <v>90</v>
      </c>
      <c r="D1183" s="58" t="s">
        <v>91</v>
      </c>
      <c r="E1183" s="82" t="s">
        <v>44</v>
      </c>
      <c r="F1183" s="104">
        <v>74</v>
      </c>
      <c r="G1183" s="164">
        <f>GEOMEAN(F1183:F1185)</f>
        <v>71.040907458378129</v>
      </c>
      <c r="H1183" s="103">
        <v>23.68</v>
      </c>
      <c r="I1183" s="165">
        <f>GEOMEAN(H1183:H1185)</f>
        <v>21.017561364541194</v>
      </c>
      <c r="J1183" s="104">
        <v>122</v>
      </c>
      <c r="K1183" s="144">
        <f>GEOMEAN(J1183:J1185)</f>
        <v>119.37821430815804</v>
      </c>
      <c r="L1183" s="140" t="s">
        <v>29</v>
      </c>
      <c r="M1183" s="153" t="s">
        <v>31</v>
      </c>
    </row>
    <row r="1184" spans="1:13" s="5" customFormat="1" ht="15.75" customHeight="1" x14ac:dyDescent="0.25">
      <c r="A1184" s="78">
        <v>38873</v>
      </c>
      <c r="B1184" s="55" t="s">
        <v>62</v>
      </c>
      <c r="C1184" s="56" t="s">
        <v>90</v>
      </c>
      <c r="D1184" s="55" t="s">
        <v>91</v>
      </c>
      <c r="E1184" s="83" t="s">
        <v>44</v>
      </c>
      <c r="F1184" s="104">
        <v>51</v>
      </c>
      <c r="G1184" s="164"/>
      <c r="H1184" s="103">
        <v>7.55</v>
      </c>
      <c r="I1184" s="165"/>
      <c r="J1184" s="104">
        <v>108.1</v>
      </c>
      <c r="K1184" s="144"/>
      <c r="L1184" s="141"/>
      <c r="M1184" s="154"/>
    </row>
    <row r="1185" spans="1:13" ht="15.75" customHeight="1" x14ac:dyDescent="0.25">
      <c r="A1185" s="78">
        <v>38971</v>
      </c>
      <c r="B1185" s="61" t="s">
        <v>62</v>
      </c>
      <c r="C1185" s="62" t="s">
        <v>90</v>
      </c>
      <c r="D1185" s="61" t="s">
        <v>91</v>
      </c>
      <c r="E1185" s="77" t="s">
        <v>44</v>
      </c>
      <c r="F1185" s="104">
        <v>95</v>
      </c>
      <c r="G1185" s="164"/>
      <c r="H1185" s="103">
        <v>51.93</v>
      </c>
      <c r="I1185" s="165"/>
      <c r="J1185" s="104">
        <v>129</v>
      </c>
      <c r="K1185" s="144"/>
      <c r="L1185" s="158"/>
      <c r="M1185" s="163"/>
    </row>
    <row r="1186" spans="1:13" ht="15.75" customHeight="1" x14ac:dyDescent="0.25">
      <c r="A1186" s="91">
        <v>39099</v>
      </c>
      <c r="B1186" s="79" t="s">
        <v>62</v>
      </c>
      <c r="C1186" s="89" t="s">
        <v>90</v>
      </c>
      <c r="D1186" s="79" t="s">
        <v>91</v>
      </c>
      <c r="E1186" s="80" t="s">
        <v>44</v>
      </c>
      <c r="F1186" s="104">
        <v>50</v>
      </c>
      <c r="G1186" s="102">
        <f>AVERAGE(F1186)</f>
        <v>50</v>
      </c>
      <c r="H1186" s="103">
        <v>25.74</v>
      </c>
      <c r="I1186" s="120">
        <f>AVERAGE(H1186)</f>
        <v>25.74</v>
      </c>
      <c r="J1186" s="104">
        <v>103</v>
      </c>
      <c r="K1186" s="123">
        <f>AVERAGE(J1186)</f>
        <v>103</v>
      </c>
      <c r="L1186" s="98" t="s">
        <v>29</v>
      </c>
      <c r="M1186" s="105" t="s">
        <v>31</v>
      </c>
    </row>
    <row r="1187" spans="1:13" ht="15.75" customHeight="1" x14ac:dyDescent="0.25">
      <c r="A1187" s="78">
        <v>39491</v>
      </c>
      <c r="B1187" s="58" t="s">
        <v>62</v>
      </c>
      <c r="C1187" s="59" t="s">
        <v>90</v>
      </c>
      <c r="D1187" s="58" t="s">
        <v>91</v>
      </c>
      <c r="E1187" s="82" t="s">
        <v>44</v>
      </c>
      <c r="F1187" s="104">
        <v>80</v>
      </c>
      <c r="G1187" s="164">
        <f>GEOMEAN(F1187:F1189)</f>
        <v>81.291536947103012</v>
      </c>
      <c r="H1187" s="103">
        <v>60.5</v>
      </c>
      <c r="I1187" s="165">
        <f>GEOMEAN(H1187:H1189)</f>
        <v>71.56885831930461</v>
      </c>
      <c r="J1187" s="104">
        <v>128</v>
      </c>
      <c r="K1187" s="144">
        <f>GEOMEAN(J1187:J1189)</f>
        <v>109.77797641234957</v>
      </c>
      <c r="L1187" s="140" t="s">
        <v>29</v>
      </c>
      <c r="M1187" s="153" t="s">
        <v>31</v>
      </c>
    </row>
    <row r="1188" spans="1:13" ht="15.75" customHeight="1" x14ac:dyDescent="0.25">
      <c r="A1188" s="78">
        <v>39604</v>
      </c>
      <c r="B1188" s="55" t="s">
        <v>62</v>
      </c>
      <c r="C1188" s="56" t="s">
        <v>90</v>
      </c>
      <c r="D1188" s="55" t="s">
        <v>91</v>
      </c>
      <c r="E1188" s="83" t="s">
        <v>44</v>
      </c>
      <c r="F1188" s="104">
        <v>79</v>
      </c>
      <c r="G1188" s="164"/>
      <c r="H1188" s="103">
        <v>35.130000000000003</v>
      </c>
      <c r="I1188" s="165"/>
      <c r="J1188" s="104">
        <v>99</v>
      </c>
      <c r="K1188" s="144"/>
      <c r="L1188" s="141"/>
      <c r="M1188" s="154"/>
    </row>
    <row r="1189" spans="1:13" ht="15.75" customHeight="1" x14ac:dyDescent="0.25">
      <c r="A1189" s="78">
        <v>39693</v>
      </c>
      <c r="B1189" s="61" t="s">
        <v>62</v>
      </c>
      <c r="C1189" s="62" t="s">
        <v>90</v>
      </c>
      <c r="D1189" s="61" t="s">
        <v>91</v>
      </c>
      <c r="E1189" s="77" t="s">
        <v>44</v>
      </c>
      <c r="F1189" s="104">
        <v>85</v>
      </c>
      <c r="G1189" s="164"/>
      <c r="H1189" s="103">
        <v>172.48</v>
      </c>
      <c r="I1189" s="165"/>
      <c r="J1189" s="104">
        <v>104.4</v>
      </c>
      <c r="K1189" s="144"/>
      <c r="L1189" s="158"/>
      <c r="M1189" s="163"/>
    </row>
    <row r="1190" spans="1:13" ht="15.75" customHeight="1" x14ac:dyDescent="0.25">
      <c r="A1190" s="81">
        <v>39850</v>
      </c>
      <c r="B1190" s="58" t="s">
        <v>62</v>
      </c>
      <c r="C1190" s="59" t="s">
        <v>90</v>
      </c>
      <c r="D1190" s="58" t="s">
        <v>91</v>
      </c>
      <c r="E1190" s="82" t="s">
        <v>44</v>
      </c>
      <c r="F1190" s="104">
        <v>116</v>
      </c>
      <c r="G1190" s="134">
        <f>GEOMEAN(F1190:F1191)</f>
        <v>125.13992168768527</v>
      </c>
      <c r="H1190" s="103">
        <v>17.848402000000007</v>
      </c>
      <c r="I1190" s="136">
        <f>GEOMEAN(H1190:H1191)</f>
        <v>50.966005351291265</v>
      </c>
      <c r="J1190" s="104">
        <v>104.3</v>
      </c>
      <c r="K1190" s="138">
        <f>GEOMEAN(J1190:J1191)</f>
        <v>102.73830833725071</v>
      </c>
      <c r="L1190" s="145" t="s">
        <v>29</v>
      </c>
      <c r="M1190" s="153" t="s">
        <v>31</v>
      </c>
    </row>
    <row r="1191" spans="1:13" ht="15.75" customHeight="1" x14ac:dyDescent="0.25">
      <c r="A1191" s="75">
        <v>40101</v>
      </c>
      <c r="B1191" s="61" t="s">
        <v>62</v>
      </c>
      <c r="C1191" s="62" t="s">
        <v>90</v>
      </c>
      <c r="D1191" s="61" t="s">
        <v>91</v>
      </c>
      <c r="E1191" s="77" t="s">
        <v>44</v>
      </c>
      <c r="F1191" s="104">
        <v>135</v>
      </c>
      <c r="G1191" s="157"/>
      <c r="H1191" s="103">
        <v>145.53312400000004</v>
      </c>
      <c r="I1191" s="160"/>
      <c r="J1191" s="104">
        <v>101.2</v>
      </c>
      <c r="K1191" s="161"/>
      <c r="L1191" s="145"/>
      <c r="M1191" s="163"/>
    </row>
    <row r="1192" spans="1:13" ht="15.75" customHeight="1" x14ac:dyDescent="0.25">
      <c r="A1192" s="78">
        <v>40263</v>
      </c>
      <c r="B1192" s="58" t="s">
        <v>62</v>
      </c>
      <c r="C1192" s="59" t="s">
        <v>90</v>
      </c>
      <c r="D1192" s="58" t="s">
        <v>91</v>
      </c>
      <c r="E1192" s="82" t="s">
        <v>44</v>
      </c>
      <c r="F1192" s="104">
        <v>92</v>
      </c>
      <c r="G1192" s="134">
        <f>GEOMEAN(F1192:F1195)</f>
        <v>109.03234761419279</v>
      </c>
      <c r="H1192" s="103">
        <v>44.05</v>
      </c>
      <c r="I1192" s="136">
        <f>GEOMEAN(H1192:H1195)</f>
        <v>31.781041378483323</v>
      </c>
      <c r="J1192" s="104" t="s">
        <v>92</v>
      </c>
      <c r="K1192" s="138">
        <f>GEOMEAN(J1192:J1195)</f>
        <v>99.951938450437268</v>
      </c>
      <c r="L1192" s="151" t="s">
        <v>29</v>
      </c>
      <c r="M1192" s="153" t="s">
        <v>31</v>
      </c>
    </row>
    <row r="1193" spans="1:13" ht="15.75" customHeight="1" x14ac:dyDescent="0.25">
      <c r="A1193" s="78">
        <v>40343</v>
      </c>
      <c r="B1193" s="55" t="s">
        <v>62</v>
      </c>
      <c r="C1193" s="56" t="s">
        <v>90</v>
      </c>
      <c r="D1193" s="55" t="s">
        <v>91</v>
      </c>
      <c r="E1193" s="83" t="s">
        <v>44</v>
      </c>
      <c r="F1193" s="104">
        <v>147</v>
      </c>
      <c r="G1193" s="135"/>
      <c r="H1193" s="103">
        <v>51.98</v>
      </c>
      <c r="I1193" s="137"/>
      <c r="J1193" s="104" t="s">
        <v>93</v>
      </c>
      <c r="K1193" s="139"/>
      <c r="L1193" s="152"/>
      <c r="M1193" s="154"/>
    </row>
    <row r="1194" spans="1:13" ht="15.75" customHeight="1" x14ac:dyDescent="0.25">
      <c r="A1194" s="78">
        <v>40438</v>
      </c>
      <c r="B1194" s="55" t="s">
        <v>62</v>
      </c>
      <c r="C1194" s="56" t="s">
        <v>90</v>
      </c>
      <c r="D1194" s="55" t="s">
        <v>91</v>
      </c>
      <c r="E1194" s="83" t="s">
        <v>44</v>
      </c>
      <c r="F1194" s="104">
        <v>95</v>
      </c>
      <c r="G1194" s="135"/>
      <c r="H1194" s="103">
        <v>36.61</v>
      </c>
      <c r="I1194" s="137"/>
      <c r="J1194" s="104">
        <v>103.1</v>
      </c>
      <c r="K1194" s="139"/>
      <c r="L1194" s="152"/>
      <c r="M1194" s="154"/>
    </row>
    <row r="1195" spans="1:13" ht="15.75" customHeight="1" x14ac:dyDescent="0.25">
      <c r="A1195" s="78">
        <v>40505</v>
      </c>
      <c r="B1195" s="61" t="s">
        <v>62</v>
      </c>
      <c r="C1195" s="62" t="s">
        <v>90</v>
      </c>
      <c r="D1195" s="61" t="s">
        <v>91</v>
      </c>
      <c r="E1195" s="77" t="s">
        <v>44</v>
      </c>
      <c r="F1195" s="104">
        <v>110</v>
      </c>
      <c r="G1195" s="157"/>
      <c r="H1195" s="103">
        <v>12.17</v>
      </c>
      <c r="I1195" s="160"/>
      <c r="J1195" s="104">
        <v>96.9</v>
      </c>
      <c r="K1195" s="161"/>
      <c r="L1195" s="162"/>
      <c r="M1195" s="163"/>
    </row>
    <row r="1196" spans="1:13" ht="15.75" customHeight="1" x14ac:dyDescent="0.25">
      <c r="A1196" s="81">
        <v>40592</v>
      </c>
      <c r="B1196" s="58" t="s">
        <v>62</v>
      </c>
      <c r="C1196" s="59" t="s">
        <v>90</v>
      </c>
      <c r="D1196" s="58" t="s">
        <v>91</v>
      </c>
      <c r="E1196" s="82" t="s">
        <v>44</v>
      </c>
      <c r="F1196" s="104">
        <v>76</v>
      </c>
      <c r="G1196" s="134">
        <f>GEOMEAN(F1196:F1199)</f>
        <v>119.44617779482849</v>
      </c>
      <c r="H1196" s="103">
        <v>52.52</v>
      </c>
      <c r="I1196" s="136">
        <f>GEOMEAN(H1196:H1199)</f>
        <v>29.684941812171843</v>
      </c>
      <c r="J1196" s="104">
        <v>134.1</v>
      </c>
      <c r="K1196" s="138">
        <f>GEOMEAN(J1196:J1199)</f>
        <v>118.49891755436697</v>
      </c>
      <c r="L1196" s="151" t="s">
        <v>29</v>
      </c>
      <c r="M1196" s="153" t="s">
        <v>31</v>
      </c>
    </row>
    <row r="1197" spans="1:13" ht="15.75" customHeight="1" x14ac:dyDescent="0.25">
      <c r="A1197" s="78">
        <v>40646</v>
      </c>
      <c r="B1197" s="55" t="s">
        <v>62</v>
      </c>
      <c r="C1197" s="56" t="s">
        <v>90</v>
      </c>
      <c r="D1197" s="55" t="s">
        <v>91</v>
      </c>
      <c r="E1197" s="83" t="s">
        <v>44</v>
      </c>
      <c r="F1197" s="104">
        <v>96</v>
      </c>
      <c r="G1197" s="135"/>
      <c r="H1197" s="103">
        <v>15.45</v>
      </c>
      <c r="I1197" s="137"/>
      <c r="J1197" s="104">
        <v>97.7</v>
      </c>
      <c r="K1197" s="139"/>
      <c r="L1197" s="152"/>
      <c r="M1197" s="154"/>
    </row>
    <row r="1198" spans="1:13" ht="15.75" customHeight="1" x14ac:dyDescent="0.25">
      <c r="A1198" s="78">
        <v>40781</v>
      </c>
      <c r="B1198" s="55" t="s">
        <v>62</v>
      </c>
      <c r="C1198" s="56" t="s">
        <v>90</v>
      </c>
      <c r="D1198" s="55" t="s">
        <v>91</v>
      </c>
      <c r="E1198" s="83" t="s">
        <v>44</v>
      </c>
      <c r="F1198" s="104">
        <v>155</v>
      </c>
      <c r="G1198" s="135"/>
      <c r="H1198" s="103">
        <v>43.36</v>
      </c>
      <c r="I1198" s="137"/>
      <c r="J1198" s="104">
        <v>146.4</v>
      </c>
      <c r="K1198" s="139"/>
      <c r="L1198" s="152"/>
      <c r="M1198" s="154"/>
    </row>
    <row r="1199" spans="1:13" ht="15.75" customHeight="1" x14ac:dyDescent="0.25">
      <c r="A1199" s="75">
        <v>40865</v>
      </c>
      <c r="B1199" s="61" t="s">
        <v>62</v>
      </c>
      <c r="C1199" s="62" t="s">
        <v>90</v>
      </c>
      <c r="D1199" s="61" t="s">
        <v>91</v>
      </c>
      <c r="E1199" s="77" t="s">
        <v>44</v>
      </c>
      <c r="F1199" s="104">
        <v>180</v>
      </c>
      <c r="G1199" s="157"/>
      <c r="H1199" s="103">
        <v>22.07</v>
      </c>
      <c r="I1199" s="160"/>
      <c r="J1199" s="104">
        <v>102.8</v>
      </c>
      <c r="K1199" s="161"/>
      <c r="L1199" s="162"/>
      <c r="M1199" s="163"/>
    </row>
    <row r="1200" spans="1:13" ht="15.75" customHeight="1" x14ac:dyDescent="0.25">
      <c r="A1200" s="81">
        <v>40956</v>
      </c>
      <c r="B1200" s="55" t="s">
        <v>62</v>
      </c>
      <c r="C1200" s="56" t="s">
        <v>90</v>
      </c>
      <c r="D1200" s="55" t="s">
        <v>91</v>
      </c>
      <c r="E1200" s="83" t="s">
        <v>44</v>
      </c>
      <c r="F1200" s="104">
        <v>138</v>
      </c>
      <c r="G1200" s="134">
        <f>GEOMEAN(F1200:F1203)</f>
        <v>133.71747235284732</v>
      </c>
      <c r="H1200" s="103">
        <v>9.27</v>
      </c>
      <c r="I1200" s="136">
        <f>GEOMEAN(H1200:H1203)</f>
        <v>20.182059733006117</v>
      </c>
      <c r="J1200" s="104">
        <v>105.1</v>
      </c>
      <c r="K1200" s="138">
        <f>GEOMEAN(J1200:J1203)</f>
        <v>101.62256150532185</v>
      </c>
      <c r="L1200" s="151" t="s">
        <v>29</v>
      </c>
      <c r="M1200" s="153" t="s">
        <v>31</v>
      </c>
    </row>
    <row r="1201" spans="1:13" ht="15.75" customHeight="1" x14ac:dyDescent="0.25">
      <c r="A1201" s="78">
        <v>41032</v>
      </c>
      <c r="B1201" s="55" t="s">
        <v>62</v>
      </c>
      <c r="C1201" s="56" t="s">
        <v>90</v>
      </c>
      <c r="D1201" s="55" t="s">
        <v>91</v>
      </c>
      <c r="E1201" s="83" t="s">
        <v>44</v>
      </c>
      <c r="F1201" s="104">
        <v>120</v>
      </c>
      <c r="G1201" s="135"/>
      <c r="H1201" s="103">
        <v>5.49</v>
      </c>
      <c r="I1201" s="137"/>
      <c r="J1201" s="104">
        <v>100.3</v>
      </c>
      <c r="K1201" s="139"/>
      <c r="L1201" s="152"/>
      <c r="M1201" s="154"/>
    </row>
    <row r="1202" spans="1:13" ht="15.75" customHeight="1" x14ac:dyDescent="0.25">
      <c r="A1202" s="78">
        <v>41095</v>
      </c>
      <c r="B1202" s="55" t="s">
        <v>62</v>
      </c>
      <c r="C1202" s="56" t="s">
        <v>90</v>
      </c>
      <c r="D1202" s="55" t="s">
        <v>91</v>
      </c>
      <c r="E1202" s="83" t="s">
        <v>44</v>
      </c>
      <c r="F1202" s="104">
        <v>98</v>
      </c>
      <c r="G1202" s="135"/>
      <c r="H1202" s="103">
        <v>67.84</v>
      </c>
      <c r="I1202" s="137"/>
      <c r="J1202" s="104">
        <v>102.4</v>
      </c>
      <c r="K1202" s="139"/>
      <c r="L1202" s="152"/>
      <c r="M1202" s="154"/>
    </row>
    <row r="1203" spans="1:13" ht="15.75" customHeight="1" x14ac:dyDescent="0.25">
      <c r="A1203" s="78">
        <v>41213</v>
      </c>
      <c r="B1203" s="55" t="s">
        <v>62</v>
      </c>
      <c r="C1203" s="56" t="s">
        <v>90</v>
      </c>
      <c r="D1203" s="55" t="s">
        <v>91</v>
      </c>
      <c r="E1203" s="83" t="s">
        <v>44</v>
      </c>
      <c r="F1203" s="104">
        <v>197</v>
      </c>
      <c r="G1203" s="135"/>
      <c r="H1203" s="103">
        <v>48.053390000000014</v>
      </c>
      <c r="I1203" s="137"/>
      <c r="J1203" s="104">
        <v>98.8</v>
      </c>
      <c r="K1203" s="139"/>
      <c r="L1203" s="152"/>
      <c r="M1203" s="154"/>
    </row>
    <row r="1204" spans="1:13" ht="15.75" customHeight="1" x14ac:dyDescent="0.25">
      <c r="A1204" s="81">
        <v>41423</v>
      </c>
      <c r="B1204" s="58" t="s">
        <v>62</v>
      </c>
      <c r="C1204" s="59" t="s">
        <v>90</v>
      </c>
      <c r="D1204" s="58" t="s">
        <v>91</v>
      </c>
      <c r="E1204" s="82" t="s">
        <v>44</v>
      </c>
      <c r="F1204" s="104">
        <v>67</v>
      </c>
      <c r="G1204" s="134">
        <f>GEOMEAN(F1204:F1205)</f>
        <v>74.572112750008628</v>
      </c>
      <c r="H1204" s="103">
        <v>50.147144849999989</v>
      </c>
      <c r="I1204" s="136">
        <f>GEOMEAN(H1204:H1205)</f>
        <v>25.130142960795581</v>
      </c>
      <c r="J1204" s="104">
        <v>111.2</v>
      </c>
      <c r="K1204" s="138">
        <f>GEOMEAN(J1204:J1205)</f>
        <v>107.64311403893889</v>
      </c>
      <c r="L1204" s="151" t="s">
        <v>29</v>
      </c>
      <c r="M1204" s="153" t="s">
        <v>31</v>
      </c>
    </row>
    <row r="1205" spans="1:13" ht="15.75" customHeight="1" x14ac:dyDescent="0.25">
      <c r="A1205" s="75">
        <v>41513</v>
      </c>
      <c r="B1205" s="61" t="s">
        <v>62</v>
      </c>
      <c r="C1205" s="62" t="s">
        <v>90</v>
      </c>
      <c r="D1205" s="61" t="s">
        <v>91</v>
      </c>
      <c r="E1205" s="77" t="s">
        <v>44</v>
      </c>
      <c r="F1205" s="104">
        <v>83</v>
      </c>
      <c r="G1205" s="157"/>
      <c r="H1205" s="103">
        <v>12.593420564999999</v>
      </c>
      <c r="I1205" s="160"/>
      <c r="J1205" s="104">
        <v>104.2</v>
      </c>
      <c r="K1205" s="161"/>
      <c r="L1205" s="162"/>
      <c r="M1205" s="163"/>
    </row>
    <row r="1206" spans="1:13" ht="15.75" customHeight="1" x14ac:dyDescent="0.25">
      <c r="A1206" s="81">
        <v>41738</v>
      </c>
      <c r="B1206" s="58" t="s">
        <v>62</v>
      </c>
      <c r="C1206" s="59" t="s">
        <v>90</v>
      </c>
      <c r="D1206" s="58" t="s">
        <v>91</v>
      </c>
      <c r="E1206" s="82" t="s">
        <v>44</v>
      </c>
      <c r="F1206" s="104">
        <v>37.5</v>
      </c>
      <c r="G1206" s="134">
        <f>GEOMEAN(F1206:F1209)</f>
        <v>100.68419605276011</v>
      </c>
      <c r="H1206" s="103">
        <v>20.120640869999995</v>
      </c>
      <c r="I1206" s="136">
        <f>GEOMEAN(H1206:H1209)</f>
        <v>9.359230505257754</v>
      </c>
      <c r="J1206" s="104">
        <v>87.5</v>
      </c>
      <c r="K1206" s="138">
        <f>GEOMEAN(J1206:J1209)</f>
        <v>95.832783030683714</v>
      </c>
      <c r="L1206" s="151" t="s">
        <v>29</v>
      </c>
      <c r="M1206" s="153" t="s">
        <v>31</v>
      </c>
    </row>
    <row r="1207" spans="1:13" ht="15.75" customHeight="1" x14ac:dyDescent="0.25">
      <c r="A1207" s="78">
        <v>41807</v>
      </c>
      <c r="B1207" s="55" t="s">
        <v>62</v>
      </c>
      <c r="C1207" s="56" t="s">
        <v>90</v>
      </c>
      <c r="D1207" s="55" t="s">
        <v>91</v>
      </c>
      <c r="E1207" s="83" t="s">
        <v>44</v>
      </c>
      <c r="F1207" s="104">
        <v>62</v>
      </c>
      <c r="G1207" s="135"/>
      <c r="H1207" s="103">
        <v>5.2515490499999968</v>
      </c>
      <c r="I1207" s="137"/>
      <c r="J1207" s="104">
        <v>82.9</v>
      </c>
      <c r="K1207" s="139"/>
      <c r="L1207" s="152"/>
      <c r="M1207" s="154"/>
    </row>
    <row r="1208" spans="1:13" ht="15.75" customHeight="1" x14ac:dyDescent="0.25">
      <c r="A1208" s="78">
        <v>41908</v>
      </c>
      <c r="B1208" s="55" t="s">
        <v>62</v>
      </c>
      <c r="C1208" s="56" t="s">
        <v>90</v>
      </c>
      <c r="D1208" s="55" t="s">
        <v>91</v>
      </c>
      <c r="E1208" s="83" t="s">
        <v>44</v>
      </c>
      <c r="F1208" s="104">
        <v>136</v>
      </c>
      <c r="G1208" s="135"/>
      <c r="H1208" s="103">
        <v>22.344826349999998</v>
      </c>
      <c r="I1208" s="137"/>
      <c r="J1208" s="104">
        <v>102.9</v>
      </c>
      <c r="K1208" s="139"/>
      <c r="L1208" s="152"/>
      <c r="M1208" s="154"/>
    </row>
    <row r="1209" spans="1:13" ht="15.75" customHeight="1" x14ac:dyDescent="0.25">
      <c r="A1209" s="75">
        <v>41976</v>
      </c>
      <c r="B1209" s="61" t="s">
        <v>62</v>
      </c>
      <c r="C1209" s="62" t="s">
        <v>90</v>
      </c>
      <c r="D1209" s="61" t="s">
        <v>91</v>
      </c>
      <c r="E1209" s="77" t="s">
        <v>44</v>
      </c>
      <c r="F1209" s="104">
        <v>325</v>
      </c>
      <c r="G1209" s="157"/>
      <c r="H1209" s="103">
        <v>3.2497829391447386</v>
      </c>
      <c r="I1209" s="160"/>
      <c r="J1209" s="104">
        <v>113</v>
      </c>
      <c r="K1209" s="161"/>
      <c r="L1209" s="162"/>
      <c r="M1209" s="163"/>
    </row>
    <row r="1210" spans="1:13" ht="15.75" customHeight="1" x14ac:dyDescent="0.25">
      <c r="A1210" s="81">
        <v>42067</v>
      </c>
      <c r="B1210" s="58" t="s">
        <v>62</v>
      </c>
      <c r="C1210" s="59" t="s">
        <v>90</v>
      </c>
      <c r="D1210" s="58" t="s">
        <v>91</v>
      </c>
      <c r="E1210" s="82" t="s">
        <v>44</v>
      </c>
      <c r="F1210" s="104">
        <v>92.5</v>
      </c>
      <c r="G1210" s="134">
        <f>GEOMEAN(F1210:F1213)</f>
        <v>95.094653148706172</v>
      </c>
      <c r="H1210" s="103">
        <v>5.03</v>
      </c>
      <c r="I1210" s="136">
        <f>GEOMEAN(H1210:H1213)</f>
        <v>14.484155761125365</v>
      </c>
      <c r="J1210" s="104">
        <v>107.6555023923445</v>
      </c>
      <c r="K1210" s="138">
        <f>GEOMEAN(J1210:J1213)</f>
        <v>101.95397967710245</v>
      </c>
      <c r="L1210" s="151" t="s">
        <v>29</v>
      </c>
      <c r="M1210" s="153" t="s">
        <v>31</v>
      </c>
    </row>
    <row r="1211" spans="1:13" ht="15.75" customHeight="1" x14ac:dyDescent="0.25">
      <c r="A1211" s="78">
        <v>42170</v>
      </c>
      <c r="B1211" s="55" t="s">
        <v>62</v>
      </c>
      <c r="C1211" s="56" t="s">
        <v>90</v>
      </c>
      <c r="D1211" s="55" t="s">
        <v>91</v>
      </c>
      <c r="E1211" s="83" t="s">
        <v>44</v>
      </c>
      <c r="F1211" s="104">
        <v>51.500000000000007</v>
      </c>
      <c r="G1211" s="135"/>
      <c r="H1211" s="103">
        <v>32.83</v>
      </c>
      <c r="I1211" s="137"/>
      <c r="J1211" s="104">
        <v>109.7130242825607</v>
      </c>
      <c r="K1211" s="139"/>
      <c r="L1211" s="152"/>
      <c r="M1211" s="154"/>
    </row>
    <row r="1212" spans="1:13" ht="15.75" customHeight="1" x14ac:dyDescent="0.25">
      <c r="A1212" s="78">
        <v>42242</v>
      </c>
      <c r="B1212" s="55" t="s">
        <v>62</v>
      </c>
      <c r="C1212" s="56" t="s">
        <v>90</v>
      </c>
      <c r="D1212" s="55" t="s">
        <v>91</v>
      </c>
      <c r="E1212" s="83" t="s">
        <v>44</v>
      </c>
      <c r="F1212" s="104">
        <v>221.5</v>
      </c>
      <c r="G1212" s="135"/>
      <c r="H1212" s="103">
        <v>34.39</v>
      </c>
      <c r="I1212" s="137"/>
      <c r="J1212" s="104">
        <v>96.4366515837104</v>
      </c>
      <c r="K1212" s="139"/>
      <c r="L1212" s="152"/>
      <c r="M1212" s="154"/>
    </row>
    <row r="1213" spans="1:13" ht="15.75" customHeight="1" x14ac:dyDescent="0.25">
      <c r="A1213" s="75">
        <v>42319</v>
      </c>
      <c r="B1213" s="61" t="s">
        <v>62</v>
      </c>
      <c r="C1213" s="62" t="s">
        <v>90</v>
      </c>
      <c r="D1213" s="61" t="s">
        <v>91</v>
      </c>
      <c r="E1213" s="77" t="s">
        <v>44</v>
      </c>
      <c r="F1213" s="104">
        <v>77.5</v>
      </c>
      <c r="G1213" s="157"/>
      <c r="H1213" s="103">
        <v>7.75</v>
      </c>
      <c r="I1213" s="160"/>
      <c r="J1213" s="104">
        <v>94.859359844810854</v>
      </c>
      <c r="K1213" s="161"/>
      <c r="L1213" s="162"/>
      <c r="M1213" s="163"/>
    </row>
    <row r="1214" spans="1:13" ht="15.75" customHeight="1" x14ac:dyDescent="0.25">
      <c r="A1214" s="81">
        <v>42418</v>
      </c>
      <c r="B1214" s="58" t="s">
        <v>62</v>
      </c>
      <c r="C1214" s="59" t="s">
        <v>90</v>
      </c>
      <c r="D1214" s="58" t="s">
        <v>91</v>
      </c>
      <c r="E1214" s="82" t="s">
        <v>44</v>
      </c>
      <c r="F1214" s="104">
        <v>63</v>
      </c>
      <c r="G1214" s="134">
        <f>GEOMEAN(F1214:F1217)</f>
        <v>95.933438089147359</v>
      </c>
      <c r="H1214" s="103">
        <v>8.6363235483871019</v>
      </c>
      <c r="I1214" s="136">
        <f>GEOMEAN(H1214:H1217)</f>
        <v>23.926864887558153</v>
      </c>
      <c r="J1214" s="104">
        <v>98.6</v>
      </c>
      <c r="K1214" s="138">
        <f>GEOMEAN(J1214:J1217)</f>
        <v>100.42137246661572</v>
      </c>
      <c r="L1214" s="151" t="s">
        <v>29</v>
      </c>
      <c r="M1214" s="153" t="s">
        <v>31</v>
      </c>
    </row>
    <row r="1215" spans="1:13" ht="15.75" customHeight="1" x14ac:dyDescent="0.25">
      <c r="A1215" s="78">
        <v>42508</v>
      </c>
      <c r="B1215" s="55" t="s">
        <v>62</v>
      </c>
      <c r="C1215" s="56" t="s">
        <v>90</v>
      </c>
      <c r="D1215" s="55" t="s">
        <v>91</v>
      </c>
      <c r="E1215" s="83" t="s">
        <v>44</v>
      </c>
      <c r="F1215" s="104">
        <v>83</v>
      </c>
      <c r="G1215" s="135"/>
      <c r="H1215" s="103">
        <v>28.405944827586211</v>
      </c>
      <c r="I1215" s="137"/>
      <c r="J1215" s="104">
        <v>108.6</v>
      </c>
      <c r="K1215" s="139"/>
      <c r="L1215" s="152"/>
      <c r="M1215" s="154"/>
    </row>
    <row r="1216" spans="1:13" ht="15.75" customHeight="1" x14ac:dyDescent="0.25">
      <c r="A1216" s="78">
        <v>42614</v>
      </c>
      <c r="B1216" s="55" t="s">
        <v>62</v>
      </c>
      <c r="C1216" s="56" t="s">
        <v>90</v>
      </c>
      <c r="D1216" s="55" t="s">
        <v>91</v>
      </c>
      <c r="E1216" s="83" t="s">
        <v>44</v>
      </c>
      <c r="F1216" s="104">
        <v>89</v>
      </c>
      <c r="G1216" s="135"/>
      <c r="H1216" s="103">
        <v>43.24805099999999</v>
      </c>
      <c r="I1216" s="137"/>
      <c r="J1216" s="104">
        <v>94.5</v>
      </c>
      <c r="K1216" s="139"/>
      <c r="L1216" s="152"/>
      <c r="M1216" s="154"/>
    </row>
    <row r="1217" spans="1:13" ht="15.75" customHeight="1" x14ac:dyDescent="0.25">
      <c r="A1217" s="75">
        <v>42682</v>
      </c>
      <c r="B1217" s="61" t="s">
        <v>62</v>
      </c>
      <c r="C1217" s="62" t="s">
        <v>90</v>
      </c>
      <c r="D1217" s="61" t="s">
        <v>91</v>
      </c>
      <c r="E1217" s="77" t="s">
        <v>44</v>
      </c>
      <c r="F1217" s="104">
        <v>182</v>
      </c>
      <c r="G1217" s="157"/>
      <c r="H1217" s="103">
        <v>30.891464999999986</v>
      </c>
      <c r="I1217" s="160"/>
      <c r="J1217" s="104">
        <v>100.5</v>
      </c>
      <c r="K1217" s="161"/>
      <c r="L1217" s="162"/>
      <c r="M1217" s="163"/>
    </row>
    <row r="1218" spans="1:13" ht="15.75" customHeight="1" x14ac:dyDescent="0.25">
      <c r="A1218" s="78">
        <v>42766</v>
      </c>
      <c r="B1218" s="55" t="s">
        <v>62</v>
      </c>
      <c r="C1218" s="56" t="s">
        <v>90</v>
      </c>
      <c r="D1218" s="55" t="s">
        <v>91</v>
      </c>
      <c r="E1218" s="83" t="s">
        <v>44</v>
      </c>
      <c r="F1218" s="104">
        <v>244</v>
      </c>
      <c r="G1218" s="134">
        <f>GEOMEAN(F1218:F1221)</f>
        <v>132.08860111812047</v>
      </c>
      <c r="H1218" s="103">
        <v>19.56459450000002</v>
      </c>
      <c r="I1218" s="136">
        <f>GEOMEAN(H1218:H1221)</f>
        <v>24.313841182657423</v>
      </c>
      <c r="J1218" s="104">
        <v>95.2</v>
      </c>
      <c r="K1218" s="138">
        <f>GEOMEAN(J1218:J1221)</f>
        <v>99.199035517372849</v>
      </c>
      <c r="L1218" s="151" t="s">
        <v>29</v>
      </c>
      <c r="M1218" s="153" t="s">
        <v>31</v>
      </c>
    </row>
    <row r="1219" spans="1:13" ht="15.75" customHeight="1" x14ac:dyDescent="0.25">
      <c r="A1219" s="78">
        <v>42844</v>
      </c>
      <c r="B1219" s="55" t="s">
        <v>62</v>
      </c>
      <c r="C1219" s="56" t="s">
        <v>90</v>
      </c>
      <c r="D1219" s="55" t="s">
        <v>91</v>
      </c>
      <c r="E1219" s="83" t="s">
        <v>44</v>
      </c>
      <c r="F1219" s="104">
        <v>69</v>
      </c>
      <c r="G1219" s="135"/>
      <c r="H1219" s="103">
        <v>10.880012830188685</v>
      </c>
      <c r="I1219" s="137"/>
      <c r="J1219" s="104">
        <v>97.7</v>
      </c>
      <c r="K1219" s="139"/>
      <c r="L1219" s="152"/>
      <c r="M1219" s="154"/>
    </row>
    <row r="1220" spans="1:13" ht="15.75" customHeight="1" x14ac:dyDescent="0.25">
      <c r="A1220" s="78">
        <v>42934</v>
      </c>
      <c r="B1220" s="55" t="s">
        <v>62</v>
      </c>
      <c r="C1220" s="56" t="s">
        <v>90</v>
      </c>
      <c r="D1220" s="55" t="s">
        <v>91</v>
      </c>
      <c r="E1220" s="83" t="s">
        <v>44</v>
      </c>
      <c r="F1220" s="104">
        <v>123</v>
      </c>
      <c r="G1220" s="135"/>
      <c r="H1220" s="103">
        <v>23.915972903225828</v>
      </c>
      <c r="I1220" s="137"/>
      <c r="J1220" s="104">
        <v>103.8</v>
      </c>
      <c r="K1220" s="139"/>
      <c r="L1220" s="152"/>
      <c r="M1220" s="154"/>
    </row>
    <row r="1221" spans="1:13" ht="15.75" customHeight="1" x14ac:dyDescent="0.25">
      <c r="A1221" s="78">
        <v>43025.527777777781</v>
      </c>
      <c r="B1221" s="55" t="s">
        <v>62</v>
      </c>
      <c r="C1221" s="56" t="s">
        <v>90</v>
      </c>
      <c r="D1221" s="55" t="s">
        <v>91</v>
      </c>
      <c r="E1221" s="83" t="s">
        <v>44</v>
      </c>
      <c r="F1221" s="104">
        <v>147</v>
      </c>
      <c r="G1221" s="135"/>
      <c r="H1221" s="103">
        <v>68.6477</v>
      </c>
      <c r="I1221" s="137"/>
      <c r="J1221" s="104">
        <v>100.3</v>
      </c>
      <c r="K1221" s="139"/>
      <c r="L1221" s="152"/>
      <c r="M1221" s="154"/>
    </row>
    <row r="1222" spans="1:13" ht="15.75" customHeight="1" x14ac:dyDescent="0.25">
      <c r="A1222" s="81">
        <v>43171</v>
      </c>
      <c r="B1222" s="58" t="s">
        <v>62</v>
      </c>
      <c r="C1222" s="59" t="s">
        <v>90</v>
      </c>
      <c r="D1222" s="58" t="s">
        <v>91</v>
      </c>
      <c r="E1222" s="82" t="s">
        <v>44</v>
      </c>
      <c r="F1222" s="104">
        <v>79</v>
      </c>
      <c r="G1222" s="134">
        <f>GEOMEAN(F1222:F1225)</f>
        <v>113.61729604256419</v>
      </c>
      <c r="H1222" s="103">
        <v>47.9</v>
      </c>
      <c r="I1222" s="136">
        <f>GEOMEAN(H1222:H1225)</f>
        <v>19.331676491113122</v>
      </c>
      <c r="J1222" s="104">
        <v>104.19999999999999</v>
      </c>
      <c r="K1222" s="138">
        <f>GEOMEAN(J1222:J1225)</f>
        <v>101.30715800305508</v>
      </c>
      <c r="L1222" s="151" t="s">
        <v>29</v>
      </c>
      <c r="M1222" s="153" t="s">
        <v>31</v>
      </c>
    </row>
    <row r="1223" spans="1:13" ht="15.75" customHeight="1" x14ac:dyDescent="0.25">
      <c r="A1223" s="78">
        <v>43229</v>
      </c>
      <c r="B1223" s="55" t="s">
        <v>62</v>
      </c>
      <c r="C1223" s="56" t="s">
        <v>90</v>
      </c>
      <c r="D1223" s="55" t="s">
        <v>91</v>
      </c>
      <c r="E1223" s="83" t="s">
        <v>44</v>
      </c>
      <c r="F1223" s="104">
        <v>110</v>
      </c>
      <c r="G1223" s="135"/>
      <c r="H1223" s="103">
        <v>9.2609179684999994</v>
      </c>
      <c r="I1223" s="137"/>
      <c r="J1223" s="104">
        <v>100.35</v>
      </c>
      <c r="K1223" s="139"/>
      <c r="L1223" s="152"/>
      <c r="M1223" s="154"/>
    </row>
    <row r="1224" spans="1:13" ht="15.75" customHeight="1" x14ac:dyDescent="0.25">
      <c r="A1224" s="78">
        <v>43299</v>
      </c>
      <c r="B1224" s="55" t="s">
        <v>62</v>
      </c>
      <c r="C1224" s="56" t="s">
        <v>90</v>
      </c>
      <c r="D1224" s="55" t="s">
        <v>91</v>
      </c>
      <c r="E1224" s="83" t="s">
        <v>44</v>
      </c>
      <c r="F1224" s="104">
        <v>136</v>
      </c>
      <c r="G1224" s="135"/>
      <c r="H1224" s="103">
        <v>14.35</v>
      </c>
      <c r="I1224" s="137"/>
      <c r="J1224" s="104">
        <v>101.7</v>
      </c>
      <c r="K1224" s="139"/>
      <c r="L1224" s="152"/>
      <c r="M1224" s="154"/>
    </row>
    <row r="1225" spans="1:13" ht="15.75" customHeight="1" x14ac:dyDescent="0.25">
      <c r="A1225" s="78">
        <v>43416</v>
      </c>
      <c r="B1225" s="61" t="s">
        <v>62</v>
      </c>
      <c r="C1225" s="62" t="s">
        <v>90</v>
      </c>
      <c r="D1225" s="61" t="s">
        <v>91</v>
      </c>
      <c r="E1225" s="77" t="s">
        <v>44</v>
      </c>
      <c r="F1225" s="104">
        <v>141</v>
      </c>
      <c r="G1225" s="157"/>
      <c r="H1225" s="103">
        <v>21.94</v>
      </c>
      <c r="I1225" s="160"/>
      <c r="J1225" s="104">
        <v>99.05</v>
      </c>
      <c r="K1225" s="161"/>
      <c r="L1225" s="162"/>
      <c r="M1225" s="163"/>
    </row>
    <row r="1226" spans="1:13" ht="15.75" customHeight="1" x14ac:dyDescent="0.25">
      <c r="A1226" s="81">
        <v>43509</v>
      </c>
      <c r="B1226" s="58" t="s">
        <v>62</v>
      </c>
      <c r="C1226" s="59" t="s">
        <v>90</v>
      </c>
      <c r="D1226" s="58" t="s">
        <v>91</v>
      </c>
      <c r="E1226" s="82" t="s">
        <v>44</v>
      </c>
      <c r="F1226" s="104">
        <v>71</v>
      </c>
      <c r="G1226" s="134">
        <f>GEOMEAN(F1226:F1229)</f>
        <v>71.706359681327442</v>
      </c>
      <c r="H1226" s="103">
        <v>7.35</v>
      </c>
      <c r="I1226" s="136">
        <f>GEOMEAN(H1226:H1229)</f>
        <v>9.284093135375489</v>
      </c>
      <c r="J1226" s="104">
        <v>94.2</v>
      </c>
      <c r="K1226" s="138">
        <f>GEOMEAN(J1226:J1229)</f>
        <v>91.923714732495796</v>
      </c>
      <c r="L1226" s="151" t="s">
        <v>29</v>
      </c>
      <c r="M1226" s="153" t="s">
        <v>31</v>
      </c>
    </row>
    <row r="1227" spans="1:13" ht="15.75" customHeight="1" x14ac:dyDescent="0.25">
      <c r="A1227" s="78">
        <v>43591</v>
      </c>
      <c r="B1227" s="55" t="s">
        <v>62</v>
      </c>
      <c r="C1227" s="56" t="s">
        <v>90</v>
      </c>
      <c r="D1227" s="55" t="s">
        <v>91</v>
      </c>
      <c r="E1227" s="83" t="s">
        <v>44</v>
      </c>
      <c r="F1227" s="104">
        <v>68</v>
      </c>
      <c r="G1227" s="135"/>
      <c r="H1227" s="103">
        <v>7.48</v>
      </c>
      <c r="I1227" s="137"/>
      <c r="J1227" s="104">
        <v>92.92</v>
      </c>
      <c r="K1227" s="139"/>
      <c r="L1227" s="152"/>
      <c r="M1227" s="154"/>
    </row>
    <row r="1228" spans="1:13" ht="15.75" customHeight="1" x14ac:dyDescent="0.25">
      <c r="A1228" s="78">
        <v>43656</v>
      </c>
      <c r="B1228" s="55" t="s">
        <v>62</v>
      </c>
      <c r="C1228" s="56" t="s">
        <v>90</v>
      </c>
      <c r="D1228" s="55" t="s">
        <v>91</v>
      </c>
      <c r="E1228" s="83" t="s">
        <v>44</v>
      </c>
      <c r="F1228" s="104">
        <v>74</v>
      </c>
      <c r="G1228" s="135"/>
      <c r="H1228" s="103">
        <v>11.66</v>
      </c>
      <c r="I1228" s="137"/>
      <c r="J1228" s="104">
        <v>85.15</v>
      </c>
      <c r="K1228" s="139"/>
      <c r="L1228" s="152"/>
      <c r="M1228" s="154"/>
    </row>
    <row r="1229" spans="1:13" ht="15.75" customHeight="1" x14ac:dyDescent="0.25">
      <c r="A1229" s="78">
        <v>43782</v>
      </c>
      <c r="B1229" s="61" t="s">
        <v>62</v>
      </c>
      <c r="C1229" s="62" t="s">
        <v>90</v>
      </c>
      <c r="D1229" s="61" t="s">
        <v>91</v>
      </c>
      <c r="E1229" s="77" t="s">
        <v>44</v>
      </c>
      <c r="F1229" s="104">
        <v>74</v>
      </c>
      <c r="G1229" s="157"/>
      <c r="H1229" s="103">
        <v>11.589653895600005</v>
      </c>
      <c r="I1229" s="160"/>
      <c r="J1229" s="104">
        <v>95.8</v>
      </c>
      <c r="K1229" s="161"/>
      <c r="L1229" s="162"/>
      <c r="M1229" s="163"/>
    </row>
    <row r="1230" spans="1:13" ht="15.75" customHeight="1" x14ac:dyDescent="0.25">
      <c r="A1230" s="81">
        <v>43873</v>
      </c>
      <c r="B1230" s="58" t="s">
        <v>62</v>
      </c>
      <c r="C1230" s="59" t="s">
        <v>90</v>
      </c>
      <c r="D1230" s="58" t="s">
        <v>91</v>
      </c>
      <c r="E1230" s="82" t="s">
        <v>44</v>
      </c>
      <c r="F1230" s="104">
        <v>42.988014790258838</v>
      </c>
      <c r="G1230" s="134">
        <f>GEOMEAN(F1230:F1233)</f>
        <v>81.472836215370734</v>
      </c>
      <c r="H1230" s="103">
        <v>16.953922469000041</v>
      </c>
      <c r="I1230" s="136">
        <f>GEOMEAN(H1230:H1233)</f>
        <v>20.837579390262988</v>
      </c>
      <c r="J1230" s="104">
        <v>104.25</v>
      </c>
      <c r="K1230" s="138">
        <f>GEOMEAN(J1230:J1233)</f>
        <v>90.981393686379391</v>
      </c>
      <c r="L1230" s="151" t="s">
        <v>29</v>
      </c>
      <c r="M1230" s="153" t="s">
        <v>31</v>
      </c>
    </row>
    <row r="1231" spans="1:13" ht="15.75" customHeight="1" x14ac:dyDescent="0.25">
      <c r="A1231" s="78">
        <v>43999</v>
      </c>
      <c r="B1231" s="55" t="s">
        <v>62</v>
      </c>
      <c r="C1231" s="56" t="s">
        <v>90</v>
      </c>
      <c r="D1231" s="55" t="s">
        <v>91</v>
      </c>
      <c r="E1231" s="83" t="s">
        <v>44</v>
      </c>
      <c r="F1231" s="104">
        <v>53.5</v>
      </c>
      <c r="G1231" s="135"/>
      <c r="H1231" s="103">
        <v>21.291264806842094</v>
      </c>
      <c r="I1231" s="137"/>
      <c r="J1231" s="104">
        <v>90.800000000000011</v>
      </c>
      <c r="K1231" s="139"/>
      <c r="L1231" s="152"/>
      <c r="M1231" s="154"/>
    </row>
    <row r="1232" spans="1:13" ht="15.75" customHeight="1" x14ac:dyDescent="0.25">
      <c r="A1232" s="78">
        <v>44083</v>
      </c>
      <c r="B1232" s="55" t="s">
        <v>62</v>
      </c>
      <c r="C1232" s="56" t="s">
        <v>90</v>
      </c>
      <c r="D1232" s="55" t="s">
        <v>91</v>
      </c>
      <c r="E1232" s="83" t="s">
        <v>44</v>
      </c>
      <c r="F1232" s="104">
        <v>186</v>
      </c>
      <c r="G1232" s="135"/>
      <c r="H1232" s="103">
        <v>16.629218848000036</v>
      </c>
      <c r="I1232" s="137"/>
      <c r="J1232" s="104">
        <v>73.45</v>
      </c>
      <c r="K1232" s="139"/>
      <c r="L1232" s="152"/>
      <c r="M1232" s="154"/>
    </row>
    <row r="1233" spans="1:13" ht="15.75" customHeight="1" x14ac:dyDescent="0.25">
      <c r="A1233" s="78">
        <v>44139</v>
      </c>
      <c r="B1233" s="55" t="s">
        <v>62</v>
      </c>
      <c r="C1233" s="56" t="s">
        <v>90</v>
      </c>
      <c r="D1233" s="55" t="s">
        <v>91</v>
      </c>
      <c r="E1233" s="83" t="s">
        <v>44</v>
      </c>
      <c r="F1233" s="92">
        <v>103.00000000000001</v>
      </c>
      <c r="G1233" s="135"/>
      <c r="H1233" s="96">
        <v>31.408382181000022</v>
      </c>
      <c r="I1233" s="137"/>
      <c r="J1233" s="92">
        <v>98.55</v>
      </c>
      <c r="K1233" s="139"/>
      <c r="L1233" s="152"/>
      <c r="M1233" s="154"/>
    </row>
    <row r="1234" spans="1:13" ht="15.75" customHeight="1" x14ac:dyDescent="0.25">
      <c r="A1234" s="81">
        <v>44246.548611111109</v>
      </c>
      <c r="B1234" s="58" t="s">
        <v>62</v>
      </c>
      <c r="C1234" s="59" t="s">
        <v>90</v>
      </c>
      <c r="D1234" s="58" t="s">
        <v>91</v>
      </c>
      <c r="E1234" s="82" t="s">
        <v>44</v>
      </c>
      <c r="F1234" s="104">
        <v>59</v>
      </c>
      <c r="G1234" s="134">
        <f>GEOMEAN(F1234:F1237)</f>
        <v>64.892909051841769</v>
      </c>
      <c r="H1234" s="103">
        <v>12.748858571428576</v>
      </c>
      <c r="I1234" s="136">
        <f>GEOMEAN(H1234:H1237)</f>
        <v>14.93174578011406</v>
      </c>
      <c r="J1234" s="104">
        <v>102.5</v>
      </c>
      <c r="K1234" s="138">
        <f>GEOMEAN(J1234:J1237)</f>
        <v>106.24825720439094</v>
      </c>
      <c r="L1234" s="151" t="s">
        <v>29</v>
      </c>
      <c r="M1234" s="153" t="s">
        <v>31</v>
      </c>
    </row>
    <row r="1235" spans="1:13" ht="15.75" customHeight="1" x14ac:dyDescent="0.25">
      <c r="A1235" s="78">
        <v>44307.472222222219</v>
      </c>
      <c r="B1235" s="55" t="s">
        <v>62</v>
      </c>
      <c r="C1235" s="56" t="s">
        <v>90</v>
      </c>
      <c r="D1235" s="55" t="s">
        <v>91</v>
      </c>
      <c r="E1235" s="83" t="s">
        <v>44</v>
      </c>
      <c r="F1235" s="104">
        <v>46</v>
      </c>
      <c r="G1235" s="135"/>
      <c r="H1235" s="103">
        <v>4.0705889895470424</v>
      </c>
      <c r="I1235" s="137"/>
      <c r="J1235" s="104">
        <v>104.4</v>
      </c>
      <c r="K1235" s="139"/>
      <c r="L1235" s="152"/>
      <c r="M1235" s="154"/>
    </row>
    <row r="1236" spans="1:13" ht="15.75" customHeight="1" x14ac:dyDescent="0.25">
      <c r="A1236" s="78">
        <v>44377</v>
      </c>
      <c r="B1236" s="55" t="s">
        <v>62</v>
      </c>
      <c r="C1236" s="56" t="s">
        <v>90</v>
      </c>
      <c r="D1236" s="55" t="s">
        <v>91</v>
      </c>
      <c r="E1236" s="83" t="s">
        <v>44</v>
      </c>
      <c r="F1236" s="104">
        <v>121</v>
      </c>
      <c r="G1236" s="135"/>
      <c r="H1236" s="103">
        <v>9.4826220779220805</v>
      </c>
      <c r="I1236" s="137"/>
      <c r="J1236" s="104">
        <v>106.9</v>
      </c>
      <c r="K1236" s="139"/>
      <c r="L1236" s="152"/>
      <c r="M1236" s="154"/>
    </row>
    <row r="1237" spans="1:13" ht="15.75" customHeight="1" thickBot="1" x14ac:dyDescent="0.3">
      <c r="A1237" s="116">
        <v>44495.5</v>
      </c>
      <c r="B1237" s="63" t="s">
        <v>62</v>
      </c>
      <c r="C1237" s="64" t="s">
        <v>90</v>
      </c>
      <c r="D1237" s="63" t="s">
        <v>91</v>
      </c>
      <c r="E1237" s="84" t="s">
        <v>44</v>
      </c>
      <c r="F1237" s="107">
        <v>54</v>
      </c>
      <c r="G1237" s="166"/>
      <c r="H1237" s="106">
        <v>101.01487939849622</v>
      </c>
      <c r="I1237" s="167"/>
      <c r="J1237" s="107">
        <v>111.4</v>
      </c>
      <c r="K1237" s="168"/>
      <c r="L1237" s="171"/>
      <c r="M1237" s="172"/>
    </row>
    <row r="1238" spans="1:13" ht="15.75" customHeight="1" x14ac:dyDescent="0.25">
      <c r="A1238" s="87">
        <v>39517</v>
      </c>
      <c r="B1238" s="52" t="s">
        <v>62</v>
      </c>
      <c r="C1238" s="53" t="s">
        <v>63</v>
      </c>
      <c r="D1238" s="52" t="s">
        <v>94</v>
      </c>
      <c r="E1238" s="88" t="s">
        <v>95</v>
      </c>
      <c r="F1238" s="111">
        <v>2.5</v>
      </c>
      <c r="G1238" s="195">
        <f>GEOMEAN(F1238:F1241)</f>
        <v>4.7287080450158792</v>
      </c>
      <c r="H1238" s="110">
        <v>1.65</v>
      </c>
      <c r="I1238" s="196">
        <f>GEOMEAN(H1238,H1239,H1241)</f>
        <v>1.8821024841017699</v>
      </c>
      <c r="J1238" s="111">
        <v>101.1</v>
      </c>
      <c r="K1238" s="197">
        <f>GEOMEAN(J1238:J1241)</f>
        <v>97.855871905832501</v>
      </c>
      <c r="L1238" s="198" t="s">
        <v>38</v>
      </c>
      <c r="M1238" s="204"/>
    </row>
    <row r="1239" spans="1:13" ht="15.75" customHeight="1" x14ac:dyDescent="0.25">
      <c r="A1239" s="78">
        <v>39591</v>
      </c>
      <c r="B1239" s="55" t="s">
        <v>62</v>
      </c>
      <c r="C1239" s="56" t="s">
        <v>63</v>
      </c>
      <c r="D1239" s="55" t="s">
        <v>94</v>
      </c>
      <c r="E1239" s="83" t="s">
        <v>95</v>
      </c>
      <c r="F1239" s="104">
        <v>16</v>
      </c>
      <c r="G1239" s="135"/>
      <c r="H1239" s="103">
        <v>1.78</v>
      </c>
      <c r="I1239" s="137"/>
      <c r="J1239" s="104">
        <v>96</v>
      </c>
      <c r="K1239" s="139"/>
      <c r="L1239" s="141"/>
      <c r="M1239" s="154"/>
    </row>
    <row r="1240" spans="1:13" ht="15.75" customHeight="1" x14ac:dyDescent="0.25">
      <c r="A1240" s="78">
        <v>39692</v>
      </c>
      <c r="B1240" s="55" t="s">
        <v>62</v>
      </c>
      <c r="C1240" s="56" t="s">
        <v>63</v>
      </c>
      <c r="D1240" s="55" t="s">
        <v>94</v>
      </c>
      <c r="E1240" s="83" t="s">
        <v>95</v>
      </c>
      <c r="F1240" s="104">
        <v>2.5</v>
      </c>
      <c r="G1240" s="135"/>
      <c r="H1240" s="103" t="s">
        <v>9</v>
      </c>
      <c r="I1240" s="137"/>
      <c r="J1240" s="104">
        <v>96.8</v>
      </c>
      <c r="K1240" s="139"/>
      <c r="L1240" s="141"/>
      <c r="M1240" s="154"/>
    </row>
    <row r="1241" spans="1:13" ht="15.75" customHeight="1" x14ac:dyDescent="0.25">
      <c r="A1241" s="78">
        <v>39766</v>
      </c>
      <c r="B1241" s="61" t="s">
        <v>62</v>
      </c>
      <c r="C1241" s="62" t="s">
        <v>63</v>
      </c>
      <c r="D1241" s="61" t="s">
        <v>94</v>
      </c>
      <c r="E1241" s="77" t="s">
        <v>95</v>
      </c>
      <c r="F1241" s="104">
        <v>5</v>
      </c>
      <c r="G1241" s="157"/>
      <c r="H1241" s="103">
        <v>2.27</v>
      </c>
      <c r="I1241" s="160"/>
      <c r="J1241" s="104">
        <v>97.6</v>
      </c>
      <c r="K1241" s="161"/>
      <c r="L1241" s="158"/>
      <c r="M1241" s="163"/>
    </row>
    <row r="1242" spans="1:13" ht="15.75" customHeight="1" x14ac:dyDescent="0.25">
      <c r="A1242" s="81">
        <v>39853</v>
      </c>
      <c r="B1242" s="58" t="s">
        <v>62</v>
      </c>
      <c r="C1242" s="59" t="s">
        <v>63</v>
      </c>
      <c r="D1242" s="58" t="s">
        <v>94</v>
      </c>
      <c r="E1242" s="82" t="s">
        <v>95</v>
      </c>
      <c r="F1242" s="104">
        <v>5</v>
      </c>
      <c r="G1242" s="134">
        <f>GEOMEAN(F1242:F1243)</f>
        <v>7.745966692414834</v>
      </c>
      <c r="H1242" s="103">
        <v>2.2653741000000007</v>
      </c>
      <c r="I1242" s="136">
        <f>GEOMEAN(H1242:H1243)</f>
        <v>2.3661060791444921</v>
      </c>
      <c r="J1242" s="104">
        <v>91.1</v>
      </c>
      <c r="K1242" s="138">
        <f>GEOMEAN(J1242:J1243)</f>
        <v>93.420447440589797</v>
      </c>
      <c r="L1242" s="145" t="s">
        <v>38</v>
      </c>
      <c r="M1242" s="153" t="s">
        <v>31</v>
      </c>
    </row>
    <row r="1243" spans="1:13" ht="15.75" customHeight="1" x14ac:dyDescent="0.25">
      <c r="A1243" s="75">
        <v>40099</v>
      </c>
      <c r="B1243" s="61" t="s">
        <v>62</v>
      </c>
      <c r="C1243" s="62" t="s">
        <v>63</v>
      </c>
      <c r="D1243" s="61" t="s">
        <v>94</v>
      </c>
      <c r="E1243" s="77" t="s">
        <v>95</v>
      </c>
      <c r="F1243" s="104">
        <v>12</v>
      </c>
      <c r="G1243" s="157"/>
      <c r="H1243" s="103">
        <v>2.4713172000000001</v>
      </c>
      <c r="I1243" s="160"/>
      <c r="J1243" s="104">
        <v>95.8</v>
      </c>
      <c r="K1243" s="161"/>
      <c r="L1243" s="145"/>
      <c r="M1243" s="163"/>
    </row>
    <row r="1244" spans="1:13" ht="15.75" customHeight="1" x14ac:dyDescent="0.25">
      <c r="A1244" s="78">
        <v>40266</v>
      </c>
      <c r="B1244" s="58" t="s">
        <v>62</v>
      </c>
      <c r="C1244" s="59" t="s">
        <v>63</v>
      </c>
      <c r="D1244" s="58" t="s">
        <v>94</v>
      </c>
      <c r="E1244" s="82" t="s">
        <v>95</v>
      </c>
      <c r="F1244" s="104">
        <v>7</v>
      </c>
      <c r="G1244" s="134">
        <f>GEOMEAN(F1244:F1247)</f>
        <v>10.583005244258363</v>
      </c>
      <c r="H1244" s="103">
        <v>2.4700000000000002</v>
      </c>
      <c r="I1244" s="136">
        <f>GEOMEAN(H1244:H1247)</f>
        <v>1.7424360754740005</v>
      </c>
      <c r="J1244" s="104" t="s">
        <v>96</v>
      </c>
      <c r="K1244" s="138">
        <f>GEOMEAN(J1245:J1247)</f>
        <v>95.9</v>
      </c>
      <c r="L1244" s="140" t="s">
        <v>28</v>
      </c>
      <c r="M1244" s="173" t="s">
        <v>30</v>
      </c>
    </row>
    <row r="1245" spans="1:13" ht="15.75" customHeight="1" x14ac:dyDescent="0.25">
      <c r="A1245" s="78">
        <v>40331</v>
      </c>
      <c r="B1245" s="55" t="s">
        <v>62</v>
      </c>
      <c r="C1245" s="56" t="s">
        <v>63</v>
      </c>
      <c r="D1245" s="55" t="s">
        <v>94</v>
      </c>
      <c r="E1245" s="83" t="s">
        <v>95</v>
      </c>
      <c r="F1245" s="104">
        <v>32</v>
      </c>
      <c r="G1245" s="135"/>
      <c r="H1245" s="103">
        <v>1.24</v>
      </c>
      <c r="I1245" s="137"/>
      <c r="J1245" s="104" t="s">
        <v>85</v>
      </c>
      <c r="K1245" s="139"/>
      <c r="L1245" s="141"/>
      <c r="M1245" s="174"/>
    </row>
    <row r="1246" spans="1:13" s="5" customFormat="1" ht="15.75" customHeight="1" x14ac:dyDescent="0.25">
      <c r="A1246" s="78">
        <v>40435</v>
      </c>
      <c r="B1246" s="55" t="s">
        <v>62</v>
      </c>
      <c r="C1246" s="56" t="s">
        <v>63</v>
      </c>
      <c r="D1246" s="55" t="s">
        <v>94</v>
      </c>
      <c r="E1246" s="83" t="s">
        <v>95</v>
      </c>
      <c r="F1246" s="104">
        <v>8</v>
      </c>
      <c r="G1246" s="135"/>
      <c r="H1246" s="103">
        <v>1.44</v>
      </c>
      <c r="I1246" s="137"/>
      <c r="J1246" s="104" t="s">
        <v>97</v>
      </c>
      <c r="K1246" s="139"/>
      <c r="L1246" s="141"/>
      <c r="M1246" s="174"/>
    </row>
    <row r="1247" spans="1:13" s="5" customFormat="1" ht="15.75" customHeight="1" x14ac:dyDescent="0.25">
      <c r="A1247" s="78">
        <v>40508</v>
      </c>
      <c r="B1247" s="61" t="s">
        <v>62</v>
      </c>
      <c r="C1247" s="62" t="s">
        <v>63</v>
      </c>
      <c r="D1247" s="61" t="s">
        <v>94</v>
      </c>
      <c r="E1247" s="77" t="s">
        <v>95</v>
      </c>
      <c r="F1247" s="104">
        <v>7</v>
      </c>
      <c r="G1247" s="157"/>
      <c r="H1247" s="103">
        <v>2.09</v>
      </c>
      <c r="I1247" s="160"/>
      <c r="J1247" s="104">
        <v>95.9</v>
      </c>
      <c r="K1247" s="161"/>
      <c r="L1247" s="158"/>
      <c r="M1247" s="189"/>
    </row>
    <row r="1248" spans="1:13" ht="15.75" customHeight="1" x14ac:dyDescent="0.25">
      <c r="A1248" s="81">
        <v>40583</v>
      </c>
      <c r="B1248" s="58" t="s">
        <v>62</v>
      </c>
      <c r="C1248" s="59" t="s">
        <v>63</v>
      </c>
      <c r="D1248" s="58" t="s">
        <v>94</v>
      </c>
      <c r="E1248" s="82" t="s">
        <v>95</v>
      </c>
      <c r="F1248" s="104">
        <v>2.5</v>
      </c>
      <c r="G1248" s="134">
        <f>GEOMEAN(F1248:F1251)</f>
        <v>2.5</v>
      </c>
      <c r="H1248" s="103">
        <v>1.65</v>
      </c>
      <c r="I1248" s="136">
        <f>GEOMEAN(H1248:H1251)</f>
        <v>2.0741361562794416</v>
      </c>
      <c r="J1248" s="104">
        <v>116.5</v>
      </c>
      <c r="K1248" s="138">
        <f>GEOMEAN(J1248:J1251)</f>
        <v>100.61957348790847</v>
      </c>
      <c r="L1248" s="140" t="s">
        <v>38</v>
      </c>
      <c r="M1248" s="227" t="s">
        <v>32</v>
      </c>
    </row>
    <row r="1249" spans="1:13" ht="15.75" customHeight="1" x14ac:dyDescent="0.25">
      <c r="A1249" s="78">
        <v>40659</v>
      </c>
      <c r="B1249" s="55" t="s">
        <v>62</v>
      </c>
      <c r="C1249" s="56" t="s">
        <v>63</v>
      </c>
      <c r="D1249" s="55" t="s">
        <v>94</v>
      </c>
      <c r="E1249" s="83" t="s">
        <v>95</v>
      </c>
      <c r="F1249" s="104">
        <v>2.5</v>
      </c>
      <c r="G1249" s="135"/>
      <c r="H1249" s="103">
        <v>1.65</v>
      </c>
      <c r="I1249" s="137"/>
      <c r="J1249" s="104">
        <v>102.8</v>
      </c>
      <c r="K1249" s="139"/>
      <c r="L1249" s="141"/>
      <c r="M1249" s="229"/>
    </row>
    <row r="1250" spans="1:13" ht="15.75" customHeight="1" x14ac:dyDescent="0.25">
      <c r="A1250" s="78">
        <v>40773</v>
      </c>
      <c r="B1250" s="55" t="s">
        <v>62</v>
      </c>
      <c r="C1250" s="56" t="s">
        <v>63</v>
      </c>
      <c r="D1250" s="55" t="s">
        <v>94</v>
      </c>
      <c r="E1250" s="83" t="s">
        <v>95</v>
      </c>
      <c r="F1250" s="104">
        <v>2.5</v>
      </c>
      <c r="G1250" s="135"/>
      <c r="H1250" s="103">
        <v>2.2000000000000002</v>
      </c>
      <c r="I1250" s="137"/>
      <c r="J1250" s="104">
        <v>88.6</v>
      </c>
      <c r="K1250" s="139"/>
      <c r="L1250" s="141"/>
      <c r="M1250" s="229"/>
    </row>
    <row r="1251" spans="1:13" ht="15.75" customHeight="1" x14ac:dyDescent="0.25">
      <c r="A1251" s="75">
        <v>40869</v>
      </c>
      <c r="B1251" s="61" t="s">
        <v>62</v>
      </c>
      <c r="C1251" s="62" t="s">
        <v>63</v>
      </c>
      <c r="D1251" s="61" t="s">
        <v>94</v>
      </c>
      <c r="E1251" s="77" t="s">
        <v>95</v>
      </c>
      <c r="F1251" s="104">
        <v>2.5</v>
      </c>
      <c r="G1251" s="157"/>
      <c r="H1251" s="103">
        <v>3.09</v>
      </c>
      <c r="I1251" s="160"/>
      <c r="J1251" s="104">
        <v>96.6</v>
      </c>
      <c r="K1251" s="161"/>
      <c r="L1251" s="158"/>
      <c r="M1251" s="228"/>
    </row>
    <row r="1252" spans="1:13" ht="15.75" customHeight="1" x14ac:dyDescent="0.25">
      <c r="A1252" s="81">
        <v>40954</v>
      </c>
      <c r="B1252" s="55" t="s">
        <v>62</v>
      </c>
      <c r="C1252" s="56" t="s">
        <v>63</v>
      </c>
      <c r="D1252" s="55" t="s">
        <v>94</v>
      </c>
      <c r="E1252" s="83" t="s">
        <v>95</v>
      </c>
      <c r="F1252" s="104">
        <v>16</v>
      </c>
      <c r="G1252" s="134">
        <f>GEOMEAN(F1252:F1255)</f>
        <v>6.2233297728847834</v>
      </c>
      <c r="H1252" s="103">
        <v>1.7</v>
      </c>
      <c r="I1252" s="136">
        <f>GEOMEAN(H1252:H1255)</f>
        <v>1.9309243704859906</v>
      </c>
      <c r="J1252" s="104">
        <v>101.6</v>
      </c>
      <c r="K1252" s="138">
        <f>GEOMEAN(J1252:J1255)</f>
        <v>98.2725774867627</v>
      </c>
      <c r="L1252" s="140" t="s">
        <v>38</v>
      </c>
      <c r="M1252" s="147" t="s">
        <v>31</v>
      </c>
    </row>
    <row r="1253" spans="1:13" ht="15.75" customHeight="1" x14ac:dyDescent="0.25">
      <c r="A1253" s="78">
        <v>41025</v>
      </c>
      <c r="B1253" s="55" t="s">
        <v>62</v>
      </c>
      <c r="C1253" s="56" t="s">
        <v>63</v>
      </c>
      <c r="D1253" s="55" t="s">
        <v>94</v>
      </c>
      <c r="E1253" s="83" t="s">
        <v>95</v>
      </c>
      <c r="F1253" s="104">
        <v>2.5</v>
      </c>
      <c r="G1253" s="135"/>
      <c r="H1253" s="103">
        <v>1.63</v>
      </c>
      <c r="I1253" s="137"/>
      <c r="J1253" s="104">
        <v>94</v>
      </c>
      <c r="K1253" s="139"/>
      <c r="L1253" s="141"/>
      <c r="M1253" s="148"/>
    </row>
    <row r="1254" spans="1:13" ht="15.75" customHeight="1" x14ac:dyDescent="0.25">
      <c r="A1254" s="78">
        <v>41087</v>
      </c>
      <c r="B1254" s="55" t="s">
        <v>62</v>
      </c>
      <c r="C1254" s="56" t="s">
        <v>63</v>
      </c>
      <c r="D1254" s="55" t="s">
        <v>94</v>
      </c>
      <c r="E1254" s="83" t="s">
        <v>95</v>
      </c>
      <c r="F1254" s="104">
        <v>2.5</v>
      </c>
      <c r="G1254" s="135"/>
      <c r="H1254" s="103">
        <v>2.0299999999999998</v>
      </c>
      <c r="I1254" s="137"/>
      <c r="J1254" s="104">
        <v>101.2</v>
      </c>
      <c r="K1254" s="139"/>
      <c r="L1254" s="141"/>
      <c r="M1254" s="148"/>
    </row>
    <row r="1255" spans="1:13" ht="15.75" customHeight="1" x14ac:dyDescent="0.25">
      <c r="A1255" s="75">
        <v>41215</v>
      </c>
      <c r="B1255" s="55" t="s">
        <v>62</v>
      </c>
      <c r="C1255" s="56" t="s">
        <v>63</v>
      </c>
      <c r="D1255" s="55" t="s">
        <v>94</v>
      </c>
      <c r="E1255" s="83" t="s">
        <v>95</v>
      </c>
      <c r="F1255" s="104">
        <v>15</v>
      </c>
      <c r="G1255" s="135"/>
      <c r="H1255" s="103">
        <v>2.4713172000000001</v>
      </c>
      <c r="I1255" s="137"/>
      <c r="J1255" s="104">
        <v>96.5</v>
      </c>
      <c r="K1255" s="139"/>
      <c r="L1255" s="141"/>
      <c r="M1255" s="148"/>
    </row>
    <row r="1256" spans="1:13" ht="15.75" customHeight="1" x14ac:dyDescent="0.25">
      <c r="A1256" s="91">
        <v>42293</v>
      </c>
      <c r="B1256" s="79" t="s">
        <v>62</v>
      </c>
      <c r="C1256" s="89" t="s">
        <v>63</v>
      </c>
      <c r="D1256" s="79" t="s">
        <v>94</v>
      </c>
      <c r="E1256" s="80" t="s">
        <v>95</v>
      </c>
      <c r="F1256" s="104">
        <v>10</v>
      </c>
      <c r="G1256" s="102">
        <v>10</v>
      </c>
      <c r="H1256" s="103">
        <v>1.8534878999999997</v>
      </c>
      <c r="I1256" s="120">
        <v>1.8534878999999997</v>
      </c>
      <c r="J1256" s="104">
        <v>98.3</v>
      </c>
      <c r="K1256" s="123">
        <v>98.3</v>
      </c>
      <c r="L1256" s="98" t="s">
        <v>28</v>
      </c>
      <c r="M1256" s="114" t="s">
        <v>30</v>
      </c>
    </row>
    <row r="1257" spans="1:13" ht="15.75" customHeight="1" x14ac:dyDescent="0.25">
      <c r="A1257" s="78">
        <v>42417</v>
      </c>
      <c r="B1257" s="58" t="s">
        <v>62</v>
      </c>
      <c r="C1257" s="59" t="s">
        <v>63</v>
      </c>
      <c r="D1257" s="58" t="s">
        <v>94</v>
      </c>
      <c r="E1257" s="82" t="s">
        <v>95</v>
      </c>
      <c r="F1257" s="104">
        <v>15</v>
      </c>
      <c r="G1257" s="134">
        <f>GEOMEAN(F1257:F1260)</f>
        <v>18.116911588860514</v>
      </c>
      <c r="H1257" s="103">
        <v>2.4713172000000005</v>
      </c>
      <c r="I1257" s="136">
        <f>GEOMEAN(H1257:H1260)</f>
        <v>1.3477050154645545</v>
      </c>
      <c r="J1257" s="104">
        <v>98.6</v>
      </c>
      <c r="K1257" s="138">
        <f>GEOMEAN(J1257:J1260)</f>
        <v>97.839712379581172</v>
      </c>
      <c r="L1257" s="140" t="s">
        <v>28</v>
      </c>
      <c r="M1257" s="147" t="s">
        <v>31</v>
      </c>
    </row>
    <row r="1258" spans="1:13" ht="15.75" customHeight="1" x14ac:dyDescent="0.25">
      <c r="A1258" s="78">
        <v>42509</v>
      </c>
      <c r="B1258" s="55" t="s">
        <v>62</v>
      </c>
      <c r="C1258" s="56" t="s">
        <v>63</v>
      </c>
      <c r="D1258" s="55" t="s">
        <v>94</v>
      </c>
      <c r="E1258" s="83" t="s">
        <v>95</v>
      </c>
      <c r="F1258" s="104">
        <v>54</v>
      </c>
      <c r="G1258" s="135"/>
      <c r="H1258" s="103">
        <v>0.61782930000000003</v>
      </c>
      <c r="I1258" s="137"/>
      <c r="J1258" s="104">
        <v>103.9</v>
      </c>
      <c r="K1258" s="139"/>
      <c r="L1258" s="141"/>
      <c r="M1258" s="148"/>
    </row>
    <row r="1259" spans="1:13" ht="15.75" customHeight="1" x14ac:dyDescent="0.25">
      <c r="A1259" s="78">
        <v>42613</v>
      </c>
      <c r="B1259" s="55" t="s">
        <v>62</v>
      </c>
      <c r="C1259" s="56" t="s">
        <v>63</v>
      </c>
      <c r="D1259" s="55" t="s">
        <v>94</v>
      </c>
      <c r="E1259" s="83" t="s">
        <v>95</v>
      </c>
      <c r="F1259" s="104">
        <v>19</v>
      </c>
      <c r="G1259" s="135"/>
      <c r="H1259" s="103">
        <v>1.8534879000000006</v>
      </c>
      <c r="I1259" s="137"/>
      <c r="J1259" s="104">
        <v>96.7</v>
      </c>
      <c r="K1259" s="139"/>
      <c r="L1259" s="141"/>
      <c r="M1259" s="148"/>
    </row>
    <row r="1260" spans="1:13" ht="15.75" customHeight="1" x14ac:dyDescent="0.25">
      <c r="A1260" s="78">
        <v>42683</v>
      </c>
      <c r="B1260" s="61" t="s">
        <v>62</v>
      </c>
      <c r="C1260" s="62" t="s">
        <v>63</v>
      </c>
      <c r="D1260" s="61" t="s">
        <v>94</v>
      </c>
      <c r="E1260" s="77" t="s">
        <v>95</v>
      </c>
      <c r="F1260" s="104">
        <v>7</v>
      </c>
      <c r="G1260" s="135"/>
      <c r="H1260" s="103">
        <v>1.1657156603773582</v>
      </c>
      <c r="I1260" s="137"/>
      <c r="J1260" s="104">
        <v>92.5</v>
      </c>
      <c r="K1260" s="139"/>
      <c r="L1260" s="158"/>
      <c r="M1260" s="194"/>
    </row>
    <row r="1261" spans="1:13" ht="15.75" customHeight="1" x14ac:dyDescent="0.25">
      <c r="A1261" s="81">
        <v>42760</v>
      </c>
      <c r="B1261" s="55" t="s">
        <v>62</v>
      </c>
      <c r="C1261" s="56" t="s">
        <v>63</v>
      </c>
      <c r="D1261" s="55" t="s">
        <v>94</v>
      </c>
      <c r="E1261" s="83" t="s">
        <v>95</v>
      </c>
      <c r="F1261" s="104">
        <v>10</v>
      </c>
      <c r="G1261" s="134">
        <f>GEOMEAN(F1261:F1264)</f>
        <v>8.3235829005756337</v>
      </c>
      <c r="H1261" s="103">
        <v>2.3536354285714332</v>
      </c>
      <c r="I1261" s="136">
        <f>GEOMEAN(H1261:H1264)</f>
        <v>1.3734252387857031</v>
      </c>
      <c r="J1261" s="104">
        <v>99.4</v>
      </c>
      <c r="K1261" s="138">
        <f>GEOMEAN(J1261:J1264)</f>
        <v>99.015033459328095</v>
      </c>
      <c r="L1261" s="140" t="s">
        <v>38</v>
      </c>
      <c r="M1261" s="149" t="s">
        <v>32</v>
      </c>
    </row>
    <row r="1262" spans="1:13" ht="15.75" customHeight="1" x14ac:dyDescent="0.25">
      <c r="A1262" s="78">
        <v>42837</v>
      </c>
      <c r="B1262" s="55" t="s">
        <v>62</v>
      </c>
      <c r="C1262" s="56" t="s">
        <v>63</v>
      </c>
      <c r="D1262" s="55" t="s">
        <v>94</v>
      </c>
      <c r="E1262" s="83" t="s">
        <v>95</v>
      </c>
      <c r="F1262" s="104">
        <v>8</v>
      </c>
      <c r="G1262" s="135"/>
      <c r="H1262" s="103">
        <v>1.9802221153846133</v>
      </c>
      <c r="I1262" s="137"/>
      <c r="J1262" s="104">
        <v>95.7</v>
      </c>
      <c r="K1262" s="139"/>
      <c r="L1262" s="141"/>
      <c r="M1262" s="150"/>
    </row>
    <row r="1263" spans="1:13" ht="15.75" customHeight="1" x14ac:dyDescent="0.25">
      <c r="A1263" s="78">
        <v>42933</v>
      </c>
      <c r="B1263" s="55" t="s">
        <v>62</v>
      </c>
      <c r="C1263" s="56" t="s">
        <v>63</v>
      </c>
      <c r="D1263" s="55" t="s">
        <v>94</v>
      </c>
      <c r="E1263" s="83" t="s">
        <v>95</v>
      </c>
      <c r="F1263" s="104">
        <v>6</v>
      </c>
      <c r="G1263" s="135"/>
      <c r="H1263" s="103">
        <v>0.61782930000000003</v>
      </c>
      <c r="I1263" s="137"/>
      <c r="J1263" s="104">
        <v>103</v>
      </c>
      <c r="K1263" s="139"/>
      <c r="L1263" s="141"/>
      <c r="M1263" s="150"/>
    </row>
    <row r="1264" spans="1:13" ht="15.75" customHeight="1" x14ac:dyDescent="0.25">
      <c r="A1264" s="78">
        <v>43020</v>
      </c>
      <c r="B1264" s="55" t="s">
        <v>62</v>
      </c>
      <c r="C1264" s="56" t="s">
        <v>63</v>
      </c>
      <c r="D1264" s="55" t="s">
        <v>94</v>
      </c>
      <c r="E1264" s="83" t="s">
        <v>95</v>
      </c>
      <c r="F1264" s="104">
        <v>10</v>
      </c>
      <c r="G1264" s="135"/>
      <c r="H1264" s="103">
        <v>1.2356586000000012</v>
      </c>
      <c r="I1264" s="137"/>
      <c r="J1264" s="104">
        <v>98.1</v>
      </c>
      <c r="K1264" s="139"/>
      <c r="L1264" s="141"/>
      <c r="M1264" s="150"/>
    </row>
    <row r="1265" spans="1:13" ht="15.75" customHeight="1" x14ac:dyDescent="0.25">
      <c r="A1265" s="81">
        <v>43130.5</v>
      </c>
      <c r="B1265" s="58" t="s">
        <v>62</v>
      </c>
      <c r="C1265" s="59" t="s">
        <v>63</v>
      </c>
      <c r="D1265" s="58" t="s">
        <v>94</v>
      </c>
      <c r="E1265" s="82" t="s">
        <v>95</v>
      </c>
      <c r="F1265" s="104">
        <v>93</v>
      </c>
      <c r="G1265" s="134">
        <f>GEOMEAN(F1265:F1267)</f>
        <v>12.790528474922397</v>
      </c>
      <c r="H1265" s="103">
        <v>0.82377240000000074</v>
      </c>
      <c r="I1265" s="136">
        <f>GEOMEAN(H1265:H1267)</f>
        <v>0.78790995573362521</v>
      </c>
      <c r="J1265" s="104">
        <v>96.4</v>
      </c>
      <c r="K1265" s="138">
        <f>GEOMEAN(J1265:J1267)</f>
        <v>101.0523900338974</v>
      </c>
      <c r="L1265" s="140" t="s">
        <v>28</v>
      </c>
      <c r="M1265" s="173" t="s">
        <v>30</v>
      </c>
    </row>
    <row r="1266" spans="1:13" ht="15.75" customHeight="1" x14ac:dyDescent="0.25">
      <c r="A1266" s="78">
        <v>43201.541666666664</v>
      </c>
      <c r="B1266" s="55" t="s">
        <v>62</v>
      </c>
      <c r="C1266" s="56" t="s">
        <v>63</v>
      </c>
      <c r="D1266" s="55" t="s">
        <v>94</v>
      </c>
      <c r="E1266" s="83" t="s">
        <v>95</v>
      </c>
      <c r="F1266" s="104">
        <v>9</v>
      </c>
      <c r="G1266" s="135"/>
      <c r="H1266" s="103">
        <v>1.4416016999999992</v>
      </c>
      <c r="I1266" s="137"/>
      <c r="J1266" s="104">
        <v>100.7</v>
      </c>
      <c r="K1266" s="139"/>
      <c r="L1266" s="141"/>
      <c r="M1266" s="174"/>
    </row>
    <row r="1267" spans="1:13" ht="15.75" customHeight="1" x14ac:dyDescent="0.25">
      <c r="A1267" s="78">
        <v>43264.527777777781</v>
      </c>
      <c r="B1267" s="55" t="s">
        <v>62</v>
      </c>
      <c r="C1267" s="56" t="s">
        <v>63</v>
      </c>
      <c r="D1267" s="55" t="s">
        <v>94</v>
      </c>
      <c r="E1267" s="83" t="s">
        <v>95</v>
      </c>
      <c r="F1267" s="104">
        <v>2.5</v>
      </c>
      <c r="G1267" s="135"/>
      <c r="H1267" s="103">
        <v>0.41188620000000037</v>
      </c>
      <c r="I1267" s="137"/>
      <c r="J1267" s="104">
        <v>106.3</v>
      </c>
      <c r="K1267" s="139"/>
      <c r="L1267" s="141"/>
      <c r="M1267" s="174"/>
    </row>
    <row r="1268" spans="1:13" ht="15.75" customHeight="1" x14ac:dyDescent="0.25">
      <c r="A1268" s="81">
        <v>43537</v>
      </c>
      <c r="B1268" s="58" t="s">
        <v>62</v>
      </c>
      <c r="C1268" s="59" t="s">
        <v>63</v>
      </c>
      <c r="D1268" s="58" t="s">
        <v>94</v>
      </c>
      <c r="E1268" s="82" t="s">
        <v>95</v>
      </c>
      <c r="F1268" s="104">
        <v>5</v>
      </c>
      <c r="G1268" s="134">
        <f>GEOMEAN(F1268:F1271)</f>
        <v>5</v>
      </c>
      <c r="H1268" s="103">
        <v>1.36</v>
      </c>
      <c r="I1268" s="136">
        <f>GEOMEAN(H1268:H1271)</f>
        <v>1.4536188489181467</v>
      </c>
      <c r="J1268" s="104">
        <v>98.95</v>
      </c>
      <c r="K1268" s="138">
        <f>GEOMEAN(J1268:J1271)</f>
        <v>91.366643056604758</v>
      </c>
      <c r="L1268" s="140" t="s">
        <v>38</v>
      </c>
      <c r="M1268" s="149" t="s">
        <v>32</v>
      </c>
    </row>
    <row r="1269" spans="1:13" ht="15.75" customHeight="1" x14ac:dyDescent="0.25">
      <c r="A1269" s="78">
        <v>43607</v>
      </c>
      <c r="B1269" s="55" t="s">
        <v>62</v>
      </c>
      <c r="C1269" s="56" t="s">
        <v>63</v>
      </c>
      <c r="D1269" s="55" t="s">
        <v>94</v>
      </c>
      <c r="E1269" s="83" t="s">
        <v>95</v>
      </c>
      <c r="F1269" s="104">
        <v>5</v>
      </c>
      <c r="G1269" s="135"/>
      <c r="H1269" s="103">
        <v>1.51</v>
      </c>
      <c r="I1269" s="137"/>
      <c r="J1269" s="104">
        <v>90.08</v>
      </c>
      <c r="K1269" s="139"/>
      <c r="L1269" s="141"/>
      <c r="M1269" s="150"/>
    </row>
    <row r="1270" spans="1:13" ht="15.75" customHeight="1" x14ac:dyDescent="0.25">
      <c r="A1270" s="78">
        <v>43663</v>
      </c>
      <c r="B1270" s="55" t="s">
        <v>62</v>
      </c>
      <c r="C1270" s="56" t="s">
        <v>63</v>
      </c>
      <c r="D1270" s="55" t="s">
        <v>94</v>
      </c>
      <c r="E1270" s="83" t="s">
        <v>95</v>
      </c>
      <c r="F1270" s="104">
        <v>5</v>
      </c>
      <c r="G1270" s="135"/>
      <c r="H1270" s="103">
        <v>1.22</v>
      </c>
      <c r="I1270" s="137"/>
      <c r="J1270" s="104">
        <v>80.849999999999994</v>
      </c>
      <c r="K1270" s="139"/>
      <c r="L1270" s="141"/>
      <c r="M1270" s="150"/>
    </row>
    <row r="1271" spans="1:13" ht="15.75" customHeight="1" x14ac:dyDescent="0.25">
      <c r="A1271" s="78">
        <v>43801</v>
      </c>
      <c r="B1271" s="55" t="s">
        <v>62</v>
      </c>
      <c r="C1271" s="56" t="s">
        <v>63</v>
      </c>
      <c r="D1271" s="55" t="s">
        <v>94</v>
      </c>
      <c r="E1271" s="83" t="s">
        <v>95</v>
      </c>
      <c r="F1271" s="104">
        <v>5</v>
      </c>
      <c r="G1271" s="135"/>
      <c r="H1271" s="103">
        <v>1.7820771300749996</v>
      </c>
      <c r="I1271" s="137"/>
      <c r="J1271" s="104">
        <v>96.7</v>
      </c>
      <c r="K1271" s="139"/>
      <c r="L1271" s="141"/>
      <c r="M1271" s="150"/>
    </row>
    <row r="1272" spans="1:13" ht="15.75" customHeight="1" x14ac:dyDescent="0.25">
      <c r="A1272" s="81">
        <v>43894</v>
      </c>
      <c r="B1272" s="58" t="s">
        <v>62</v>
      </c>
      <c r="C1272" s="59" t="s">
        <v>63</v>
      </c>
      <c r="D1272" s="58" t="s">
        <v>94</v>
      </c>
      <c r="E1272" s="82" t="s">
        <v>95</v>
      </c>
      <c r="F1272" s="104">
        <v>5</v>
      </c>
      <c r="G1272" s="134">
        <f>GEOMEAN(F1272:F1275)</f>
        <v>5</v>
      </c>
      <c r="H1272" s="103">
        <v>0.99470517299999461</v>
      </c>
      <c r="I1272" s="136">
        <f>GEOMEAN(H1272:H1275)</f>
        <v>1.4287376725001466</v>
      </c>
      <c r="J1272" s="104" t="s">
        <v>9</v>
      </c>
      <c r="K1272" s="138">
        <f>GEOMEAN(J1272:J1275)</f>
        <v>89.672459540262409</v>
      </c>
      <c r="L1272" s="140" t="s">
        <v>38</v>
      </c>
      <c r="M1272" s="142" t="s">
        <v>31</v>
      </c>
    </row>
    <row r="1273" spans="1:13" ht="15.75" customHeight="1" x14ac:dyDescent="0.25">
      <c r="A1273" s="78">
        <v>44006</v>
      </c>
      <c r="B1273" s="55" t="s">
        <v>62</v>
      </c>
      <c r="C1273" s="56" t="s">
        <v>63</v>
      </c>
      <c r="D1273" s="55" t="s">
        <v>94</v>
      </c>
      <c r="E1273" s="83" t="s">
        <v>95</v>
      </c>
      <c r="F1273" s="104">
        <v>5</v>
      </c>
      <c r="G1273" s="135"/>
      <c r="H1273" s="103">
        <v>1.7105633885999905</v>
      </c>
      <c r="I1273" s="137"/>
      <c r="J1273" s="104">
        <v>89</v>
      </c>
      <c r="K1273" s="139"/>
      <c r="L1273" s="141"/>
      <c r="M1273" s="143"/>
    </row>
    <row r="1274" spans="1:13" ht="15.75" customHeight="1" x14ac:dyDescent="0.25">
      <c r="A1274" s="78">
        <v>44090</v>
      </c>
      <c r="B1274" s="55" t="s">
        <v>62</v>
      </c>
      <c r="C1274" s="56" t="s">
        <v>63</v>
      </c>
      <c r="D1274" s="55" t="s">
        <v>94</v>
      </c>
      <c r="E1274" s="83" t="s">
        <v>95</v>
      </c>
      <c r="F1274" s="104">
        <v>5</v>
      </c>
      <c r="G1274" s="135"/>
      <c r="H1274" s="103">
        <v>1.2988144840000073</v>
      </c>
      <c r="I1274" s="137"/>
      <c r="J1274" s="104">
        <v>90.35</v>
      </c>
      <c r="K1274" s="139"/>
      <c r="L1274" s="141"/>
      <c r="M1274" s="143"/>
    </row>
    <row r="1275" spans="1:13" ht="15.75" customHeight="1" x14ac:dyDescent="0.25">
      <c r="A1275" s="78">
        <v>44179</v>
      </c>
      <c r="B1275" s="55" t="s">
        <v>62</v>
      </c>
      <c r="C1275" s="56" t="s">
        <v>63</v>
      </c>
      <c r="D1275" s="55" t="s">
        <v>94</v>
      </c>
      <c r="E1275" s="83" t="s">
        <v>95</v>
      </c>
      <c r="F1275" s="92">
        <v>5</v>
      </c>
      <c r="G1275" s="135"/>
      <c r="H1275" s="96">
        <v>1.8855120520500053</v>
      </c>
      <c r="I1275" s="137"/>
      <c r="J1275" s="92" t="s">
        <v>9</v>
      </c>
      <c r="K1275" s="139"/>
      <c r="L1275" s="141"/>
      <c r="M1275" s="143"/>
    </row>
    <row r="1276" spans="1:13" ht="15.75" customHeight="1" x14ac:dyDescent="0.25">
      <c r="A1276" s="81">
        <v>44265</v>
      </c>
      <c r="B1276" s="58" t="s">
        <v>62</v>
      </c>
      <c r="C1276" s="59" t="s">
        <v>63</v>
      </c>
      <c r="D1276" s="58" t="s">
        <v>94</v>
      </c>
      <c r="E1276" s="82" t="s">
        <v>95</v>
      </c>
      <c r="F1276" s="104">
        <v>12</v>
      </c>
      <c r="G1276" s="134">
        <f>GEOMEAN(F1276:F1278)</f>
        <v>6.694329500821695</v>
      </c>
      <c r="H1276" s="103">
        <v>1.5379144230999966</v>
      </c>
      <c r="I1276" s="136">
        <f>GEOMEAN(H1276:H1278)</f>
        <v>1.2975226415043608</v>
      </c>
      <c r="J1276" s="104">
        <v>98.4</v>
      </c>
      <c r="K1276" s="138">
        <f>GEOMEAN(J1276:J1278)</f>
        <v>97.963829981114174</v>
      </c>
      <c r="L1276" s="140" t="s">
        <v>38</v>
      </c>
      <c r="M1276" s="142" t="s">
        <v>31</v>
      </c>
    </row>
    <row r="1277" spans="1:13" ht="15.75" customHeight="1" x14ac:dyDescent="0.25">
      <c r="A1277" s="78">
        <v>44363</v>
      </c>
      <c r="B1277" s="55" t="s">
        <v>62</v>
      </c>
      <c r="C1277" s="56" t="s">
        <v>63</v>
      </c>
      <c r="D1277" s="55" t="s">
        <v>94</v>
      </c>
      <c r="E1277" s="83" t="s">
        <v>95</v>
      </c>
      <c r="F1277" s="104">
        <v>5</v>
      </c>
      <c r="G1277" s="135"/>
      <c r="H1277" s="103">
        <v>1.2657777783750013</v>
      </c>
      <c r="I1277" s="137"/>
      <c r="J1277" s="104">
        <v>102.35</v>
      </c>
      <c r="K1277" s="139"/>
      <c r="L1277" s="141"/>
      <c r="M1277" s="143"/>
    </row>
    <row r="1278" spans="1:13" ht="15.75" customHeight="1" thickBot="1" x14ac:dyDescent="0.3">
      <c r="A1278" s="116">
        <v>44461</v>
      </c>
      <c r="B1278" s="63" t="s">
        <v>62</v>
      </c>
      <c r="C1278" s="64" t="s">
        <v>63</v>
      </c>
      <c r="D1278" s="63" t="s">
        <v>94</v>
      </c>
      <c r="E1278" s="84" t="s">
        <v>95</v>
      </c>
      <c r="F1278" s="107">
        <v>5</v>
      </c>
      <c r="G1278" s="166"/>
      <c r="H1278" s="106">
        <v>1.1221610693333379</v>
      </c>
      <c r="I1278" s="167"/>
      <c r="J1278" s="107">
        <v>93.35</v>
      </c>
      <c r="K1278" s="168"/>
      <c r="L1278" s="169"/>
      <c r="M1278" s="170"/>
    </row>
    <row r="1279" spans="1:13" s="5" customFormat="1" ht="15.75" customHeight="1" x14ac:dyDescent="0.25">
      <c r="A1279" s="87">
        <v>39517</v>
      </c>
      <c r="B1279" s="52" t="s">
        <v>62</v>
      </c>
      <c r="C1279" s="53" t="s">
        <v>63</v>
      </c>
      <c r="D1279" s="52" t="s">
        <v>98</v>
      </c>
      <c r="E1279" s="88" t="s">
        <v>99</v>
      </c>
      <c r="F1279" s="111">
        <v>2.5</v>
      </c>
      <c r="G1279" s="195">
        <f>GEOMEAN(F1279:F1282)</f>
        <v>14.1066469233948</v>
      </c>
      <c r="H1279" s="110" t="s">
        <v>9</v>
      </c>
      <c r="I1279" s="196">
        <f>GEOMEAN(H1279:H1282)</f>
        <v>5.6751453965995635</v>
      </c>
      <c r="J1279" s="111">
        <v>112.1</v>
      </c>
      <c r="K1279" s="197">
        <f>GEOMEAN(J1279:J1282)</f>
        <v>106.70935453626731</v>
      </c>
      <c r="L1279" s="198" t="s">
        <v>28</v>
      </c>
      <c r="M1279" s="204"/>
    </row>
    <row r="1280" spans="1:13" s="5" customFormat="1" ht="15.75" customHeight="1" x14ac:dyDescent="0.25">
      <c r="A1280" s="78">
        <v>39591</v>
      </c>
      <c r="B1280" s="55" t="s">
        <v>62</v>
      </c>
      <c r="C1280" s="56" t="s">
        <v>63</v>
      </c>
      <c r="D1280" s="55" t="s">
        <v>98</v>
      </c>
      <c r="E1280" s="83" t="s">
        <v>99</v>
      </c>
      <c r="F1280" s="104">
        <v>18</v>
      </c>
      <c r="G1280" s="135"/>
      <c r="H1280" s="103">
        <v>5.14</v>
      </c>
      <c r="I1280" s="137"/>
      <c r="J1280" s="104">
        <v>93.6</v>
      </c>
      <c r="K1280" s="139"/>
      <c r="L1280" s="141"/>
      <c r="M1280" s="154"/>
    </row>
    <row r="1281" spans="1:13" ht="15.75" customHeight="1" x14ac:dyDescent="0.25">
      <c r="A1281" s="78">
        <v>39692</v>
      </c>
      <c r="B1281" s="55" t="s">
        <v>62</v>
      </c>
      <c r="C1281" s="56" t="s">
        <v>63</v>
      </c>
      <c r="D1281" s="55" t="s">
        <v>98</v>
      </c>
      <c r="E1281" s="83" t="s">
        <v>99</v>
      </c>
      <c r="F1281" s="104">
        <v>20</v>
      </c>
      <c r="G1281" s="135"/>
      <c r="H1281" s="103">
        <v>7.55</v>
      </c>
      <c r="I1281" s="137"/>
      <c r="J1281" s="104">
        <v>116.8</v>
      </c>
      <c r="K1281" s="139"/>
      <c r="L1281" s="141"/>
      <c r="M1281" s="154"/>
    </row>
    <row r="1282" spans="1:13" ht="15.75" customHeight="1" thickBot="1" x14ac:dyDescent="0.3">
      <c r="A1282" s="78">
        <v>39766</v>
      </c>
      <c r="B1282" s="61" t="s">
        <v>62</v>
      </c>
      <c r="C1282" s="62" t="s">
        <v>63</v>
      </c>
      <c r="D1282" s="61" t="s">
        <v>98</v>
      </c>
      <c r="E1282" s="77" t="s">
        <v>99</v>
      </c>
      <c r="F1282" s="104">
        <v>44</v>
      </c>
      <c r="G1282" s="157"/>
      <c r="H1282" s="103">
        <v>4.71</v>
      </c>
      <c r="I1282" s="160"/>
      <c r="J1282" s="104">
        <v>105.8</v>
      </c>
      <c r="K1282" s="161"/>
      <c r="L1282" s="158"/>
      <c r="M1282" s="163"/>
    </row>
    <row r="1283" spans="1:13" s="5" customFormat="1" ht="15.75" customHeight="1" x14ac:dyDescent="0.25">
      <c r="A1283" s="87">
        <v>39853</v>
      </c>
      <c r="B1283" s="58" t="s">
        <v>62</v>
      </c>
      <c r="C1283" s="59" t="s">
        <v>63</v>
      </c>
      <c r="D1283" s="58" t="s">
        <v>98</v>
      </c>
      <c r="E1283" s="82" t="s">
        <v>99</v>
      </c>
      <c r="F1283" s="104">
        <v>11</v>
      </c>
      <c r="G1283" s="134">
        <f>GEOMEAN(F1283:F1284)</f>
        <v>14.832396974191326</v>
      </c>
      <c r="H1283" s="103">
        <v>2.2065332142857152</v>
      </c>
      <c r="I1283" s="136">
        <f>GEOMEAN(H1283:H1284)</f>
        <v>3.7757546048666129</v>
      </c>
      <c r="J1283" s="104">
        <v>98.3</v>
      </c>
      <c r="K1283" s="138">
        <f>GEOMEAN(J1283:J1284)</f>
        <v>95.510418279892377</v>
      </c>
      <c r="L1283" s="145" t="s">
        <v>28</v>
      </c>
      <c r="M1283" s="153" t="s">
        <v>31</v>
      </c>
    </row>
    <row r="1284" spans="1:13" ht="15.75" customHeight="1" x14ac:dyDescent="0.25">
      <c r="A1284" s="75">
        <v>40099</v>
      </c>
      <c r="B1284" s="61" t="s">
        <v>62</v>
      </c>
      <c r="C1284" s="62" t="s">
        <v>63</v>
      </c>
      <c r="D1284" s="61" t="s">
        <v>98</v>
      </c>
      <c r="E1284" s="77" t="s">
        <v>99</v>
      </c>
      <c r="F1284" s="104">
        <v>20</v>
      </c>
      <c r="G1284" s="157"/>
      <c r="H1284" s="103">
        <v>6.4609599999999983</v>
      </c>
      <c r="I1284" s="160"/>
      <c r="J1284" s="104">
        <v>92.8</v>
      </c>
      <c r="K1284" s="161"/>
      <c r="L1284" s="145"/>
      <c r="M1284" s="163"/>
    </row>
    <row r="1285" spans="1:13" ht="15.75" customHeight="1" x14ac:dyDescent="0.25">
      <c r="A1285" s="78">
        <v>40266</v>
      </c>
      <c r="B1285" s="58" t="s">
        <v>62</v>
      </c>
      <c r="C1285" s="59" t="s">
        <v>63</v>
      </c>
      <c r="D1285" s="58" t="s">
        <v>98</v>
      </c>
      <c r="E1285" s="82" t="s">
        <v>99</v>
      </c>
      <c r="F1285" s="104">
        <v>9</v>
      </c>
      <c r="G1285" s="134">
        <f>GEOMEAN(F1285:F1288)</f>
        <v>17.873676406586846</v>
      </c>
      <c r="H1285" s="103">
        <v>1.85</v>
      </c>
      <c r="I1285" s="136">
        <f>GEOMEAN(H1285:H1288)</f>
        <v>3.782884131871858</v>
      </c>
      <c r="J1285" s="104">
        <v>96.7</v>
      </c>
      <c r="K1285" s="138">
        <f>GEOMEAN(J1285:J1288)</f>
        <v>103.56904497054038</v>
      </c>
      <c r="L1285" s="140" t="s">
        <v>28</v>
      </c>
      <c r="M1285" s="153" t="s">
        <v>31</v>
      </c>
    </row>
    <row r="1286" spans="1:13" ht="15.75" customHeight="1" x14ac:dyDescent="0.25">
      <c r="A1286" s="78">
        <v>40345</v>
      </c>
      <c r="B1286" s="55" t="s">
        <v>62</v>
      </c>
      <c r="C1286" s="56" t="s">
        <v>63</v>
      </c>
      <c r="D1286" s="55" t="s">
        <v>98</v>
      </c>
      <c r="E1286" s="83" t="s">
        <v>99</v>
      </c>
      <c r="F1286" s="104">
        <v>18</v>
      </c>
      <c r="G1286" s="135"/>
      <c r="H1286" s="103">
        <v>3.23</v>
      </c>
      <c r="I1286" s="137"/>
      <c r="J1286" s="104">
        <v>99</v>
      </c>
      <c r="K1286" s="139"/>
      <c r="L1286" s="141"/>
      <c r="M1286" s="154"/>
    </row>
    <row r="1287" spans="1:13" ht="15.75" customHeight="1" x14ac:dyDescent="0.25">
      <c r="A1287" s="78">
        <v>40436</v>
      </c>
      <c r="B1287" s="55" t="s">
        <v>62</v>
      </c>
      <c r="C1287" s="56" t="s">
        <v>63</v>
      </c>
      <c r="D1287" s="55" t="s">
        <v>98</v>
      </c>
      <c r="E1287" s="83" t="s">
        <v>99</v>
      </c>
      <c r="F1287" s="104">
        <v>21</v>
      </c>
      <c r="G1287" s="135"/>
      <c r="H1287" s="103">
        <v>10.61</v>
      </c>
      <c r="I1287" s="137"/>
      <c r="J1287" s="104">
        <v>102.2</v>
      </c>
      <c r="K1287" s="139"/>
      <c r="L1287" s="141"/>
      <c r="M1287" s="154"/>
    </row>
    <row r="1288" spans="1:13" ht="15.75" customHeight="1" x14ac:dyDescent="0.25">
      <c r="A1288" s="78">
        <v>40508</v>
      </c>
      <c r="B1288" s="61" t="s">
        <v>62</v>
      </c>
      <c r="C1288" s="62" t="s">
        <v>63</v>
      </c>
      <c r="D1288" s="61" t="s">
        <v>98</v>
      </c>
      <c r="E1288" s="77" t="s">
        <v>99</v>
      </c>
      <c r="F1288" s="104">
        <v>30</v>
      </c>
      <c r="G1288" s="157"/>
      <c r="H1288" s="103">
        <v>3.23</v>
      </c>
      <c r="I1288" s="160"/>
      <c r="J1288" s="104">
        <v>117.6</v>
      </c>
      <c r="K1288" s="161"/>
      <c r="L1288" s="158"/>
      <c r="M1288" s="163"/>
    </row>
    <row r="1289" spans="1:13" ht="15.75" customHeight="1" x14ac:dyDescent="0.25">
      <c r="A1289" s="81">
        <v>40589</v>
      </c>
      <c r="B1289" s="58" t="s">
        <v>62</v>
      </c>
      <c r="C1289" s="59" t="s">
        <v>63</v>
      </c>
      <c r="D1289" s="58" t="s">
        <v>98</v>
      </c>
      <c r="E1289" s="82" t="s">
        <v>99</v>
      </c>
      <c r="F1289" s="104">
        <v>2.5</v>
      </c>
      <c r="G1289" s="134">
        <f>GEOMEAN(F1289:F1292)</f>
        <v>6.324555320336759</v>
      </c>
      <c r="H1289" s="103">
        <v>1.44</v>
      </c>
      <c r="I1289" s="136">
        <f>GEOMEAN(H1289:H1292)</f>
        <v>2.6347036312133625</v>
      </c>
      <c r="J1289" s="104">
        <v>120.6</v>
      </c>
      <c r="K1289" s="138">
        <f>GEOMEAN(J1289:J1292)</f>
        <v>96.23169889361462</v>
      </c>
      <c r="L1289" s="140" t="s">
        <v>28</v>
      </c>
      <c r="M1289" s="153" t="s">
        <v>31</v>
      </c>
    </row>
    <row r="1290" spans="1:13" ht="15.75" customHeight="1" x14ac:dyDescent="0.25">
      <c r="A1290" s="78">
        <v>40675</v>
      </c>
      <c r="B1290" s="55" t="s">
        <v>62</v>
      </c>
      <c r="C1290" s="56" t="s">
        <v>63</v>
      </c>
      <c r="D1290" s="55" t="s">
        <v>98</v>
      </c>
      <c r="E1290" s="83" t="s">
        <v>99</v>
      </c>
      <c r="F1290" s="104">
        <v>10</v>
      </c>
      <c r="G1290" s="135"/>
      <c r="H1290" s="103">
        <v>3.11</v>
      </c>
      <c r="I1290" s="137"/>
      <c r="J1290" s="104">
        <v>98.5</v>
      </c>
      <c r="K1290" s="139"/>
      <c r="L1290" s="141"/>
      <c r="M1290" s="154"/>
    </row>
    <row r="1291" spans="1:13" ht="15.75" customHeight="1" x14ac:dyDescent="0.25">
      <c r="A1291" s="78">
        <v>40791</v>
      </c>
      <c r="B1291" s="55" t="s">
        <v>62</v>
      </c>
      <c r="C1291" s="56" t="s">
        <v>63</v>
      </c>
      <c r="D1291" s="55" t="s">
        <v>98</v>
      </c>
      <c r="E1291" s="83" t="s">
        <v>99</v>
      </c>
      <c r="F1291" s="104">
        <v>8</v>
      </c>
      <c r="G1291" s="135"/>
      <c r="H1291" s="103">
        <v>4.74</v>
      </c>
      <c r="I1291" s="137"/>
      <c r="J1291" s="104">
        <v>76.8</v>
      </c>
      <c r="K1291" s="139"/>
      <c r="L1291" s="141"/>
      <c r="M1291" s="154"/>
    </row>
    <row r="1292" spans="1:13" ht="15.75" customHeight="1" x14ac:dyDescent="0.25">
      <c r="A1292" s="75">
        <v>40870</v>
      </c>
      <c r="B1292" s="61" t="s">
        <v>62</v>
      </c>
      <c r="C1292" s="62" t="s">
        <v>63</v>
      </c>
      <c r="D1292" s="61" t="s">
        <v>98</v>
      </c>
      <c r="E1292" s="77" t="s">
        <v>99</v>
      </c>
      <c r="F1292" s="104">
        <v>8</v>
      </c>
      <c r="G1292" s="157"/>
      <c r="H1292" s="103">
        <v>2.27</v>
      </c>
      <c r="I1292" s="160"/>
      <c r="J1292" s="104">
        <v>94</v>
      </c>
      <c r="K1292" s="161"/>
      <c r="L1292" s="158"/>
      <c r="M1292" s="163"/>
    </row>
    <row r="1293" spans="1:13" ht="15.75" customHeight="1" x14ac:dyDescent="0.25">
      <c r="A1293" s="78">
        <v>40955</v>
      </c>
      <c r="B1293" s="55" t="s">
        <v>62</v>
      </c>
      <c r="C1293" s="56" t="s">
        <v>63</v>
      </c>
      <c r="D1293" s="55" t="s">
        <v>98</v>
      </c>
      <c r="E1293" s="83" t="s">
        <v>99</v>
      </c>
      <c r="F1293" s="104">
        <v>15</v>
      </c>
      <c r="G1293" s="134">
        <f>GEOMEAN(F1293:F1296)</f>
        <v>11.088886742658849</v>
      </c>
      <c r="H1293" s="103">
        <v>2.06</v>
      </c>
      <c r="I1293" s="136">
        <f>GEOMEAN(H1293:H1296)</f>
        <v>2.3239140143592305</v>
      </c>
      <c r="J1293" s="104">
        <v>98</v>
      </c>
      <c r="K1293" s="138">
        <f>GEOMEAN(J1293:J1296)</f>
        <v>95.953730728103835</v>
      </c>
      <c r="L1293" s="140" t="s">
        <v>28</v>
      </c>
      <c r="M1293" s="147" t="s">
        <v>31</v>
      </c>
    </row>
    <row r="1294" spans="1:13" ht="15.75" customHeight="1" x14ac:dyDescent="0.25">
      <c r="A1294" s="78">
        <v>41026</v>
      </c>
      <c r="B1294" s="55" t="s">
        <v>62</v>
      </c>
      <c r="C1294" s="56" t="s">
        <v>63</v>
      </c>
      <c r="D1294" s="55" t="s">
        <v>98</v>
      </c>
      <c r="E1294" s="83" t="s">
        <v>99</v>
      </c>
      <c r="F1294" s="104">
        <v>14</v>
      </c>
      <c r="G1294" s="135"/>
      <c r="H1294" s="103">
        <v>2.5099999999999998</v>
      </c>
      <c r="I1294" s="137"/>
      <c r="J1294" s="104">
        <v>98.3</v>
      </c>
      <c r="K1294" s="139"/>
      <c r="L1294" s="141"/>
      <c r="M1294" s="148"/>
    </row>
    <row r="1295" spans="1:13" ht="15.75" customHeight="1" x14ac:dyDescent="0.25">
      <c r="A1295" s="78">
        <v>41093</v>
      </c>
      <c r="B1295" s="55" t="s">
        <v>62</v>
      </c>
      <c r="C1295" s="56" t="s">
        <v>63</v>
      </c>
      <c r="D1295" s="55" t="s">
        <v>98</v>
      </c>
      <c r="E1295" s="83" t="s">
        <v>99</v>
      </c>
      <c r="F1295" s="104">
        <v>8</v>
      </c>
      <c r="G1295" s="135"/>
      <c r="H1295" s="103">
        <v>2.4900000000000002</v>
      </c>
      <c r="I1295" s="137"/>
      <c r="J1295" s="104">
        <v>96.7</v>
      </c>
      <c r="K1295" s="139"/>
      <c r="L1295" s="141"/>
      <c r="M1295" s="148"/>
    </row>
    <row r="1296" spans="1:13" ht="15.75" customHeight="1" x14ac:dyDescent="0.25">
      <c r="A1296" s="78">
        <v>41219</v>
      </c>
      <c r="B1296" s="55" t="s">
        <v>62</v>
      </c>
      <c r="C1296" s="56" t="s">
        <v>63</v>
      </c>
      <c r="D1296" s="55" t="s">
        <v>98</v>
      </c>
      <c r="E1296" s="83" t="s">
        <v>99</v>
      </c>
      <c r="F1296" s="104">
        <v>9</v>
      </c>
      <c r="G1296" s="135"/>
      <c r="H1296" s="103">
        <v>2.2653740999999994</v>
      </c>
      <c r="I1296" s="137"/>
      <c r="J1296" s="104">
        <v>91</v>
      </c>
      <c r="K1296" s="139"/>
      <c r="L1296" s="141"/>
      <c r="M1296" s="148"/>
    </row>
    <row r="1297" spans="1:13" ht="15.75" customHeight="1" x14ac:dyDescent="0.25">
      <c r="A1297" s="91">
        <v>42292</v>
      </c>
      <c r="B1297" s="79" t="s">
        <v>62</v>
      </c>
      <c r="C1297" s="89" t="s">
        <v>63</v>
      </c>
      <c r="D1297" s="79" t="s">
        <v>98</v>
      </c>
      <c r="E1297" s="80" t="s">
        <v>99</v>
      </c>
      <c r="F1297" s="104">
        <v>20</v>
      </c>
      <c r="G1297" s="102">
        <v>20</v>
      </c>
      <c r="H1297" s="103">
        <v>3.539647031249999</v>
      </c>
      <c r="I1297" s="120">
        <v>3.539647031249999</v>
      </c>
      <c r="J1297" s="104">
        <v>100.9</v>
      </c>
      <c r="K1297" s="123">
        <v>100.9</v>
      </c>
      <c r="L1297" s="98" t="s">
        <v>28</v>
      </c>
      <c r="M1297" s="105" t="s">
        <v>31</v>
      </c>
    </row>
    <row r="1298" spans="1:13" ht="15.75" customHeight="1" x14ac:dyDescent="0.25">
      <c r="A1298" s="78">
        <v>42416</v>
      </c>
      <c r="B1298" s="58" t="s">
        <v>62</v>
      </c>
      <c r="C1298" s="59" t="s">
        <v>63</v>
      </c>
      <c r="D1298" s="58" t="s">
        <v>98</v>
      </c>
      <c r="E1298" s="82" t="s">
        <v>99</v>
      </c>
      <c r="F1298" s="104">
        <v>12</v>
      </c>
      <c r="G1298" s="134">
        <f>GEOMEAN(F1298:F1301)</f>
        <v>17.250806428201955</v>
      </c>
      <c r="H1298" s="103">
        <v>2.4713172000000005</v>
      </c>
      <c r="I1298" s="136">
        <f>GEOMEAN(H1298:H1301)</f>
        <v>1.5609023365794894</v>
      </c>
      <c r="J1298" s="104">
        <v>94.6</v>
      </c>
      <c r="K1298" s="138">
        <f>GEOMEAN(J1298:J1301)</f>
        <v>96.131818972970919</v>
      </c>
      <c r="L1298" s="145" t="s">
        <v>28</v>
      </c>
      <c r="M1298" s="153" t="s">
        <v>31</v>
      </c>
    </row>
    <row r="1299" spans="1:13" ht="15" x14ac:dyDescent="0.25">
      <c r="A1299" s="78">
        <v>42509</v>
      </c>
      <c r="B1299" s="55" t="s">
        <v>62</v>
      </c>
      <c r="C1299" s="56" t="s">
        <v>63</v>
      </c>
      <c r="D1299" s="55" t="s">
        <v>98</v>
      </c>
      <c r="E1299" s="83" t="s">
        <v>99</v>
      </c>
      <c r="F1299" s="104">
        <v>41</v>
      </c>
      <c r="G1299" s="135"/>
      <c r="H1299" s="67">
        <v>1.7161925000000007</v>
      </c>
      <c r="I1299" s="137"/>
      <c r="J1299" s="104">
        <v>102.5</v>
      </c>
      <c r="K1299" s="139"/>
      <c r="L1299" s="145"/>
      <c r="M1299" s="154"/>
    </row>
    <row r="1300" spans="1:13" ht="15" x14ac:dyDescent="0.25">
      <c r="A1300" s="78">
        <v>42618</v>
      </c>
      <c r="B1300" s="55" t="s">
        <v>62</v>
      </c>
      <c r="C1300" s="56" t="s">
        <v>63</v>
      </c>
      <c r="D1300" s="55" t="s">
        <v>98</v>
      </c>
      <c r="E1300" s="83" t="s">
        <v>99</v>
      </c>
      <c r="F1300" s="104">
        <v>15</v>
      </c>
      <c r="G1300" s="135"/>
      <c r="H1300" s="67">
        <v>2.2653741000000007</v>
      </c>
      <c r="I1300" s="137"/>
      <c r="J1300" s="104">
        <v>94.4</v>
      </c>
      <c r="K1300" s="139"/>
      <c r="L1300" s="145"/>
      <c r="M1300" s="154"/>
    </row>
    <row r="1301" spans="1:13" ht="15" x14ac:dyDescent="0.25">
      <c r="A1301" s="78">
        <v>42691</v>
      </c>
      <c r="B1301" s="61" t="s">
        <v>62</v>
      </c>
      <c r="C1301" s="62" t="s">
        <v>63</v>
      </c>
      <c r="D1301" s="61" t="s">
        <v>98</v>
      </c>
      <c r="E1301" s="77" t="s">
        <v>99</v>
      </c>
      <c r="F1301" s="104">
        <v>12</v>
      </c>
      <c r="G1301" s="135"/>
      <c r="H1301" s="67">
        <v>0.61782929999999914</v>
      </c>
      <c r="I1301" s="137"/>
      <c r="J1301" s="104">
        <v>93.3</v>
      </c>
      <c r="K1301" s="139"/>
      <c r="L1301" s="145"/>
      <c r="M1301" s="163"/>
    </row>
    <row r="1302" spans="1:13" ht="15" x14ac:dyDescent="0.25">
      <c r="A1302" s="81">
        <v>42761</v>
      </c>
      <c r="B1302" s="55" t="s">
        <v>62</v>
      </c>
      <c r="C1302" s="56" t="s">
        <v>63</v>
      </c>
      <c r="D1302" s="55" t="s">
        <v>98</v>
      </c>
      <c r="E1302" s="83" t="s">
        <v>99</v>
      </c>
      <c r="F1302" s="104">
        <v>22</v>
      </c>
      <c r="G1302" s="134">
        <f>GEOMEAN(F1302:F1305)</f>
        <v>15.367391698645687</v>
      </c>
      <c r="H1302" s="67">
        <v>1.2356586000000005</v>
      </c>
      <c r="I1302" s="136">
        <f>GEOMEAN(H1302:H1305)</f>
        <v>1.3480792220854969</v>
      </c>
      <c r="J1302" s="104">
        <v>90.1</v>
      </c>
      <c r="K1302" s="138">
        <f>GEOMEAN(J1302:J1305)</f>
        <v>91.745114608668899</v>
      </c>
      <c r="L1302" s="145" t="s">
        <v>28</v>
      </c>
      <c r="M1302" s="153" t="s">
        <v>31</v>
      </c>
    </row>
    <row r="1303" spans="1:13" ht="15" x14ac:dyDescent="0.25">
      <c r="A1303" s="78">
        <v>42838</v>
      </c>
      <c r="B1303" s="55" t="s">
        <v>62</v>
      </c>
      <c r="C1303" s="56" t="s">
        <v>63</v>
      </c>
      <c r="D1303" s="55" t="s">
        <v>98</v>
      </c>
      <c r="E1303" s="83" t="s">
        <v>99</v>
      </c>
      <c r="F1303" s="104">
        <v>13</v>
      </c>
      <c r="G1303" s="135"/>
      <c r="H1303" s="67">
        <v>0.61782929999999847</v>
      </c>
      <c r="I1303" s="137"/>
      <c r="J1303" s="104">
        <v>95.6</v>
      </c>
      <c r="K1303" s="139"/>
      <c r="L1303" s="145"/>
      <c r="M1303" s="154"/>
    </row>
    <row r="1304" spans="1:13" ht="15" x14ac:dyDescent="0.25">
      <c r="A1304" s="78">
        <v>42928</v>
      </c>
      <c r="B1304" s="55" t="s">
        <v>62</v>
      </c>
      <c r="C1304" s="56" t="s">
        <v>63</v>
      </c>
      <c r="D1304" s="55" t="s">
        <v>98</v>
      </c>
      <c r="E1304" s="83" t="s">
        <v>99</v>
      </c>
      <c r="F1304" s="104">
        <v>15</v>
      </c>
      <c r="G1304" s="135"/>
      <c r="H1304" s="67">
        <v>1.2356586000000012</v>
      </c>
      <c r="I1304" s="137"/>
      <c r="J1304" s="104">
        <v>82.5</v>
      </c>
      <c r="K1304" s="139"/>
      <c r="L1304" s="140"/>
      <c r="M1304" s="154"/>
    </row>
    <row r="1305" spans="1:13" ht="15" x14ac:dyDescent="0.25">
      <c r="A1305" s="78">
        <v>43019.520833333336</v>
      </c>
      <c r="B1305" s="55" t="s">
        <v>62</v>
      </c>
      <c r="C1305" s="56" t="s">
        <v>63</v>
      </c>
      <c r="D1305" s="55" t="s">
        <v>98</v>
      </c>
      <c r="E1305" s="83" t="s">
        <v>99</v>
      </c>
      <c r="F1305" s="104">
        <v>13</v>
      </c>
      <c r="G1305" s="135"/>
      <c r="H1305" s="68">
        <v>3.5010327000000019</v>
      </c>
      <c r="I1305" s="137"/>
      <c r="J1305" s="104">
        <v>99.7</v>
      </c>
      <c r="K1305" s="139"/>
      <c r="L1305" s="140"/>
      <c r="M1305" s="154"/>
    </row>
    <row r="1306" spans="1:13" ht="12.75" customHeight="1" x14ac:dyDescent="0.25">
      <c r="A1306" s="81">
        <v>43131.506944444445</v>
      </c>
      <c r="B1306" s="58" t="s">
        <v>62</v>
      </c>
      <c r="C1306" s="59" t="s">
        <v>63</v>
      </c>
      <c r="D1306" s="58" t="s">
        <v>98</v>
      </c>
      <c r="E1306" s="82" t="s">
        <v>99</v>
      </c>
      <c r="F1306" s="104">
        <v>7</v>
      </c>
      <c r="G1306" s="134">
        <f>GEOMEAN(F1306:F1308)</f>
        <v>6.4028958249374712</v>
      </c>
      <c r="H1306" s="68">
        <v>3.5010327000000019</v>
      </c>
      <c r="I1306" s="136">
        <f>GEOMEAN(H1306:H1308)</f>
        <v>1.7484949667355578</v>
      </c>
      <c r="J1306" s="104">
        <v>94.4</v>
      </c>
      <c r="K1306" s="138">
        <f>GEOMEAN(J1306:J1308)</f>
        <v>97.441092305776309</v>
      </c>
      <c r="L1306" s="145" t="s">
        <v>0</v>
      </c>
      <c r="M1306" s="202" t="s">
        <v>32</v>
      </c>
    </row>
    <row r="1307" spans="1:13" ht="12.75" customHeight="1" x14ac:dyDescent="0.25">
      <c r="A1307" s="78">
        <v>43193.506944444445</v>
      </c>
      <c r="B1307" s="55" t="s">
        <v>62</v>
      </c>
      <c r="C1307" s="56" t="s">
        <v>63</v>
      </c>
      <c r="D1307" s="55" t="s">
        <v>98</v>
      </c>
      <c r="E1307" s="83" t="s">
        <v>99</v>
      </c>
      <c r="F1307" s="104">
        <v>2.5</v>
      </c>
      <c r="G1307" s="135"/>
      <c r="H1307" s="68">
        <v>1.8534879000000006</v>
      </c>
      <c r="I1307" s="137"/>
      <c r="J1307" s="104">
        <v>99.6</v>
      </c>
      <c r="K1307" s="139"/>
      <c r="L1307" s="145"/>
      <c r="M1307" s="203"/>
    </row>
    <row r="1308" spans="1:13" s="5" customFormat="1" ht="12.75" customHeight="1" x14ac:dyDescent="0.25">
      <c r="A1308" s="78">
        <v>43272.53125</v>
      </c>
      <c r="B1308" s="55" t="s">
        <v>62</v>
      </c>
      <c r="C1308" s="56" t="s">
        <v>63</v>
      </c>
      <c r="D1308" s="55" t="s">
        <v>98</v>
      </c>
      <c r="E1308" s="83" t="s">
        <v>99</v>
      </c>
      <c r="F1308" s="104">
        <v>15</v>
      </c>
      <c r="G1308" s="135"/>
      <c r="H1308" s="68">
        <v>0.82377240000000007</v>
      </c>
      <c r="I1308" s="137"/>
      <c r="J1308" s="104">
        <v>98.4</v>
      </c>
      <c r="K1308" s="139"/>
      <c r="L1308" s="140"/>
      <c r="M1308" s="203"/>
    </row>
    <row r="1309" spans="1:13" ht="15.75" customHeight="1" x14ac:dyDescent="0.25">
      <c r="A1309" s="81">
        <v>43514</v>
      </c>
      <c r="B1309" s="58" t="s">
        <v>62</v>
      </c>
      <c r="C1309" s="59" t="s">
        <v>63</v>
      </c>
      <c r="D1309" s="58" t="s">
        <v>98</v>
      </c>
      <c r="E1309" s="82" t="s">
        <v>95</v>
      </c>
      <c r="F1309" s="104">
        <v>12</v>
      </c>
      <c r="G1309" s="134">
        <f>GEOMEAN(F1309:F1312)</f>
        <v>7.5792893113655646</v>
      </c>
      <c r="H1309" s="103">
        <v>3.07</v>
      </c>
      <c r="I1309" s="136">
        <f>GEOMEAN(H1309:H1312)</f>
        <v>4.3162371153576</v>
      </c>
      <c r="J1309" s="104">
        <v>95.9</v>
      </c>
      <c r="K1309" s="138">
        <f>GEOMEAN(J1309:J1312)</f>
        <v>86.782514251983841</v>
      </c>
      <c r="L1309" s="140" t="s">
        <v>28</v>
      </c>
      <c r="M1309" s="173" t="s">
        <v>30</v>
      </c>
    </row>
    <row r="1310" spans="1:13" ht="15.75" customHeight="1" x14ac:dyDescent="0.25">
      <c r="A1310" s="78">
        <v>43605</v>
      </c>
      <c r="B1310" s="55" t="s">
        <v>62</v>
      </c>
      <c r="C1310" s="56" t="s">
        <v>63</v>
      </c>
      <c r="D1310" s="55" t="s">
        <v>98</v>
      </c>
      <c r="E1310" s="83" t="s">
        <v>95</v>
      </c>
      <c r="F1310" s="104">
        <v>11</v>
      </c>
      <c r="G1310" s="135"/>
      <c r="H1310" s="103">
        <v>2.59</v>
      </c>
      <c r="I1310" s="137"/>
      <c r="J1310" s="104">
        <v>80.900000000000006</v>
      </c>
      <c r="K1310" s="139"/>
      <c r="L1310" s="141"/>
      <c r="M1310" s="174"/>
    </row>
    <row r="1311" spans="1:13" ht="15.75" customHeight="1" x14ac:dyDescent="0.25">
      <c r="A1311" s="78">
        <v>43661</v>
      </c>
      <c r="B1311" s="55" t="s">
        <v>62</v>
      </c>
      <c r="C1311" s="56" t="s">
        <v>63</v>
      </c>
      <c r="D1311" s="55" t="s">
        <v>98</v>
      </c>
      <c r="E1311" s="83" t="s">
        <v>95</v>
      </c>
      <c r="F1311" s="104">
        <v>5</v>
      </c>
      <c r="G1311" s="135"/>
      <c r="H1311" s="103">
        <v>5.99</v>
      </c>
      <c r="I1311" s="137"/>
      <c r="J1311" s="104">
        <v>77.650000000000006</v>
      </c>
      <c r="K1311" s="139"/>
      <c r="L1311" s="141"/>
      <c r="M1311" s="174"/>
    </row>
    <row r="1312" spans="1:13" ht="15.75" customHeight="1" x14ac:dyDescent="0.25">
      <c r="A1312" s="78">
        <v>43787</v>
      </c>
      <c r="B1312" s="55" t="s">
        <v>62</v>
      </c>
      <c r="C1312" s="56" t="s">
        <v>63</v>
      </c>
      <c r="D1312" s="55" t="s">
        <v>98</v>
      </c>
      <c r="E1312" s="83" t="s">
        <v>95</v>
      </c>
      <c r="F1312" s="104">
        <v>5</v>
      </c>
      <c r="G1312" s="135"/>
      <c r="H1312" s="103">
        <v>7.2871249742500019</v>
      </c>
      <c r="I1312" s="137"/>
      <c r="J1312" s="104">
        <v>94.15</v>
      </c>
      <c r="K1312" s="139"/>
      <c r="L1312" s="141"/>
      <c r="M1312" s="174"/>
    </row>
    <row r="1313" spans="1:13" ht="15.75" customHeight="1" x14ac:dyDescent="0.25">
      <c r="A1313" s="81">
        <v>43878</v>
      </c>
      <c r="B1313" s="58" t="s">
        <v>62</v>
      </c>
      <c r="C1313" s="59" t="s">
        <v>63</v>
      </c>
      <c r="D1313" s="58" t="s">
        <v>98</v>
      </c>
      <c r="E1313" s="82" t="s">
        <v>95</v>
      </c>
      <c r="F1313" s="104">
        <v>5</v>
      </c>
      <c r="G1313" s="134">
        <f>GEOMEAN(F1313:F1316)</f>
        <v>8.0800881360293939</v>
      </c>
      <c r="H1313" s="103">
        <v>5.5635669521917785</v>
      </c>
      <c r="I1313" s="136">
        <f>GEOMEAN(H1313:H1316)</f>
        <v>4.275431007820476</v>
      </c>
      <c r="J1313" s="104">
        <v>93.9</v>
      </c>
      <c r="K1313" s="138">
        <f>GEOMEAN(J1313:J1316)</f>
        <v>83.333249255259958</v>
      </c>
      <c r="L1313" s="140" t="s">
        <v>28</v>
      </c>
      <c r="M1313" s="142" t="s">
        <v>31</v>
      </c>
    </row>
    <row r="1314" spans="1:13" ht="15.75" customHeight="1" x14ac:dyDescent="0.25">
      <c r="A1314" s="78">
        <v>44004</v>
      </c>
      <c r="B1314" s="55" t="s">
        <v>62</v>
      </c>
      <c r="C1314" s="56" t="s">
        <v>63</v>
      </c>
      <c r="D1314" s="55" t="s">
        <v>98</v>
      </c>
      <c r="E1314" s="83" t="s">
        <v>95</v>
      </c>
      <c r="F1314" s="104">
        <v>11</v>
      </c>
      <c r="G1314" s="135"/>
      <c r="H1314" s="103">
        <v>2.6307171593999907</v>
      </c>
      <c r="I1314" s="137"/>
      <c r="J1314" s="104">
        <v>75.800000000000011</v>
      </c>
      <c r="K1314" s="139"/>
      <c r="L1314" s="141"/>
      <c r="M1314" s="143"/>
    </row>
    <row r="1315" spans="1:13" ht="15.75" customHeight="1" x14ac:dyDescent="0.25">
      <c r="A1315" s="78">
        <v>44088</v>
      </c>
      <c r="B1315" s="55" t="s">
        <v>62</v>
      </c>
      <c r="C1315" s="56" t="s">
        <v>63</v>
      </c>
      <c r="D1315" s="55" t="s">
        <v>98</v>
      </c>
      <c r="E1315" s="83" t="s">
        <v>95</v>
      </c>
      <c r="F1315" s="104">
        <v>15.5</v>
      </c>
      <c r="G1315" s="135"/>
      <c r="H1315" s="103">
        <v>5.7835000773000056</v>
      </c>
      <c r="I1315" s="137"/>
      <c r="J1315" s="104">
        <v>71.849999999999994</v>
      </c>
      <c r="K1315" s="139"/>
      <c r="L1315" s="141"/>
      <c r="M1315" s="143"/>
    </row>
    <row r="1316" spans="1:13" ht="15.75" customHeight="1" x14ac:dyDescent="0.25">
      <c r="A1316" s="78">
        <v>44144</v>
      </c>
      <c r="B1316" s="55" t="s">
        <v>62</v>
      </c>
      <c r="C1316" s="56" t="s">
        <v>63</v>
      </c>
      <c r="D1316" s="55" t="s">
        <v>98</v>
      </c>
      <c r="E1316" s="83" t="s">
        <v>95</v>
      </c>
      <c r="F1316" s="92">
        <v>5</v>
      </c>
      <c r="G1316" s="135"/>
      <c r="H1316" s="96">
        <v>3.9473113976999983</v>
      </c>
      <c r="I1316" s="137"/>
      <c r="J1316" s="92">
        <v>94.300000000000011</v>
      </c>
      <c r="K1316" s="139"/>
      <c r="L1316" s="141"/>
      <c r="M1316" s="143"/>
    </row>
    <row r="1317" spans="1:13" ht="15.75" customHeight="1" x14ac:dyDescent="0.25">
      <c r="A1317" s="81">
        <v>44263</v>
      </c>
      <c r="B1317" s="58" t="s">
        <v>62</v>
      </c>
      <c r="C1317" s="59" t="s">
        <v>63</v>
      </c>
      <c r="D1317" s="58" t="s">
        <v>98</v>
      </c>
      <c r="E1317" s="82" t="s">
        <v>95</v>
      </c>
      <c r="F1317" s="104">
        <v>11</v>
      </c>
      <c r="G1317" s="134">
        <f>GEOMEAN(F1317:F1319)</f>
        <v>14.577948448387925</v>
      </c>
      <c r="H1317" s="103">
        <v>3.7340916415000054</v>
      </c>
      <c r="I1317" s="136">
        <f>GEOMEAN(H1317:H1318)</f>
        <v>4.869936446509235</v>
      </c>
      <c r="J1317" s="104">
        <v>92.4</v>
      </c>
      <c r="K1317" s="138">
        <f>GEOMEAN(J1317:J1318)</f>
        <v>91.014614211125462</v>
      </c>
      <c r="L1317" s="140" t="s">
        <v>28</v>
      </c>
      <c r="M1317" s="142" t="s">
        <v>31</v>
      </c>
    </row>
    <row r="1318" spans="1:13" ht="15.75" customHeight="1" x14ac:dyDescent="0.25">
      <c r="A1318" s="78">
        <v>44361</v>
      </c>
      <c r="B1318" s="55" t="s">
        <v>62</v>
      </c>
      <c r="C1318" s="56" t="s">
        <v>63</v>
      </c>
      <c r="D1318" s="55" t="s">
        <v>98</v>
      </c>
      <c r="E1318" s="83" t="s">
        <v>95</v>
      </c>
      <c r="F1318" s="104">
        <v>16.5</v>
      </c>
      <c r="G1318" s="135"/>
      <c r="H1318" s="103">
        <v>6.3512852039999839</v>
      </c>
      <c r="I1318" s="137"/>
      <c r="J1318" s="104">
        <v>89.65</v>
      </c>
      <c r="K1318" s="139"/>
      <c r="L1318" s="141"/>
      <c r="M1318" s="143"/>
    </row>
    <row r="1319" spans="1:13" ht="15.75" customHeight="1" thickBot="1" x14ac:dyDescent="0.3">
      <c r="A1319" s="116">
        <v>44459</v>
      </c>
      <c r="B1319" s="63" t="s">
        <v>62</v>
      </c>
      <c r="C1319" s="64" t="s">
        <v>63</v>
      </c>
      <c r="D1319" s="63" t="s">
        <v>98</v>
      </c>
      <c r="E1319" s="84" t="s">
        <v>95</v>
      </c>
      <c r="F1319" s="107">
        <v>17.069177750516531</v>
      </c>
      <c r="G1319" s="166"/>
      <c r="H1319" s="106" t="s">
        <v>9</v>
      </c>
      <c r="I1319" s="167"/>
      <c r="J1319" s="107" t="s">
        <v>9</v>
      </c>
      <c r="K1319" s="168"/>
      <c r="L1319" s="169"/>
      <c r="M1319" s="170"/>
    </row>
    <row r="1320" spans="1:13" ht="12.75" customHeight="1" x14ac:dyDescent="0.25"/>
    <row r="1322" spans="1:13" ht="12.75" customHeight="1" x14ac:dyDescent="0.25"/>
    <row r="1323" spans="1:13" ht="12.75" customHeight="1" x14ac:dyDescent="0.25"/>
    <row r="1329" ht="12.75" customHeight="1" x14ac:dyDescent="0.25"/>
    <row r="1331" s="5" customFormat="1" x14ac:dyDescent="0.25"/>
    <row r="1332" ht="12.75" customHeight="1" x14ac:dyDescent="0.25"/>
    <row r="1333" ht="12.75" customHeight="1" x14ac:dyDescent="0.25"/>
    <row r="1335" s="5" customFormat="1" ht="12.75" customHeight="1" x14ac:dyDescent="0.25"/>
    <row r="1336" s="5" customFormat="1" x14ac:dyDescent="0.25"/>
    <row r="1337" s="5" customForma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</sheetData>
  <autoFilter ref="A2:M1319" xr:uid="{00000000-0009-0000-0000-000001000000}"/>
  <mergeCells count="1610">
    <mergeCell ref="I690:I701"/>
    <mergeCell ref="K690:K701"/>
    <mergeCell ref="L690:L701"/>
    <mergeCell ref="M690:M701"/>
    <mergeCell ref="G702:G713"/>
    <mergeCell ref="I702:I713"/>
    <mergeCell ref="K702:K713"/>
    <mergeCell ref="L702:L713"/>
    <mergeCell ref="M702:M713"/>
    <mergeCell ref="G723:G726"/>
    <mergeCell ref="I723:I726"/>
    <mergeCell ref="K723:K726"/>
    <mergeCell ref="L723:L726"/>
    <mergeCell ref="M723:M726"/>
    <mergeCell ref="G750:G753"/>
    <mergeCell ref="I750:I753"/>
    <mergeCell ref="K750:K753"/>
    <mergeCell ref="I737:I739"/>
    <mergeCell ref="K737:K739"/>
    <mergeCell ref="L737:L739"/>
    <mergeCell ref="M737:M739"/>
    <mergeCell ref="G740:G741"/>
    <mergeCell ref="I740:I741"/>
    <mergeCell ref="K740:K741"/>
    <mergeCell ref="G733:G735"/>
    <mergeCell ref="I733:I735"/>
    <mergeCell ref="K733:K735"/>
    <mergeCell ref="L733:L735"/>
    <mergeCell ref="M733:M735"/>
    <mergeCell ref="L750:L753"/>
    <mergeCell ref="M750:M753"/>
    <mergeCell ref="I647:I650"/>
    <mergeCell ref="K647:K650"/>
    <mergeCell ref="L647:L650"/>
    <mergeCell ref="K760:K763"/>
    <mergeCell ref="L760:L763"/>
    <mergeCell ref="M760:M763"/>
    <mergeCell ref="G772:G775"/>
    <mergeCell ref="L776:L779"/>
    <mergeCell ref="M776:M779"/>
    <mergeCell ref="G546:G555"/>
    <mergeCell ref="I546:I555"/>
    <mergeCell ref="K546:K555"/>
    <mergeCell ref="L546:L555"/>
    <mergeCell ref="M546:M555"/>
    <mergeCell ref="G556:G564"/>
    <mergeCell ref="I556:I564"/>
    <mergeCell ref="K556:K564"/>
    <mergeCell ref="L556:L564"/>
    <mergeCell ref="M556:M564"/>
    <mergeCell ref="G565:G576"/>
    <mergeCell ref="I565:I576"/>
    <mergeCell ref="K565:K576"/>
    <mergeCell ref="L565:L576"/>
    <mergeCell ref="M565:M576"/>
    <mergeCell ref="G585:G596"/>
    <mergeCell ref="I585:I596"/>
    <mergeCell ref="K585:K596"/>
    <mergeCell ref="L585:L596"/>
    <mergeCell ref="K731:K732"/>
    <mergeCell ref="L731:L732"/>
    <mergeCell ref="M731:M732"/>
    <mergeCell ref="G690:G701"/>
    <mergeCell ref="G1285:G1288"/>
    <mergeCell ref="I1285:I1288"/>
    <mergeCell ref="K1285:K1288"/>
    <mergeCell ref="L1285:L1288"/>
    <mergeCell ref="M1285:M1288"/>
    <mergeCell ref="G1265:G1267"/>
    <mergeCell ref="I1265:I1267"/>
    <mergeCell ref="K1265:K1267"/>
    <mergeCell ref="L1265:L1267"/>
    <mergeCell ref="M1265:M1267"/>
    <mergeCell ref="G1279:G1282"/>
    <mergeCell ref="I1279:I1282"/>
    <mergeCell ref="K1279:K1282"/>
    <mergeCell ref="L1279:L1282"/>
    <mergeCell ref="M1279:M1282"/>
    <mergeCell ref="G1261:G1264"/>
    <mergeCell ref="I1261:I1264"/>
    <mergeCell ref="K1261:K1264"/>
    <mergeCell ref="L1261:L1264"/>
    <mergeCell ref="M1261:M1264"/>
    <mergeCell ref="L1283:L1284"/>
    <mergeCell ref="M1283:M1284"/>
    <mergeCell ref="M1276:M1278"/>
    <mergeCell ref="G1272:G1275"/>
    <mergeCell ref="I1272:I1275"/>
    <mergeCell ref="K1272:K1275"/>
    <mergeCell ref="L1272:L1275"/>
    <mergeCell ref="M1272:M1275"/>
    <mergeCell ref="G1306:G1308"/>
    <mergeCell ref="I1306:I1308"/>
    <mergeCell ref="K1306:K1308"/>
    <mergeCell ref="L1306:L1308"/>
    <mergeCell ref="M1306:M1308"/>
    <mergeCell ref="G1298:G1301"/>
    <mergeCell ref="I1298:I1301"/>
    <mergeCell ref="K1298:K1301"/>
    <mergeCell ref="L1298:L1301"/>
    <mergeCell ref="M1298:M1301"/>
    <mergeCell ref="G1302:G1305"/>
    <mergeCell ref="I1302:I1305"/>
    <mergeCell ref="K1302:K1305"/>
    <mergeCell ref="L1302:L1305"/>
    <mergeCell ref="M1302:M1305"/>
    <mergeCell ref="G1289:G1292"/>
    <mergeCell ref="I1289:I1292"/>
    <mergeCell ref="K1289:K1292"/>
    <mergeCell ref="L1289:L1292"/>
    <mergeCell ref="M1289:M1292"/>
    <mergeCell ref="G1293:G1296"/>
    <mergeCell ref="I1293:I1296"/>
    <mergeCell ref="K1293:K1296"/>
    <mergeCell ref="L1293:L1296"/>
    <mergeCell ref="M1293:M1296"/>
    <mergeCell ref="G1244:G1247"/>
    <mergeCell ref="I1244:I1247"/>
    <mergeCell ref="K1244:K1247"/>
    <mergeCell ref="L1244:L1247"/>
    <mergeCell ref="M1244:M1247"/>
    <mergeCell ref="G1238:G1241"/>
    <mergeCell ref="I1238:I1241"/>
    <mergeCell ref="K1238:K1241"/>
    <mergeCell ref="L1238:L1241"/>
    <mergeCell ref="M1238:M1241"/>
    <mergeCell ref="G1257:G1260"/>
    <mergeCell ref="I1257:I1260"/>
    <mergeCell ref="K1257:K1260"/>
    <mergeCell ref="L1257:L1260"/>
    <mergeCell ref="M1257:M1260"/>
    <mergeCell ref="G1248:G1251"/>
    <mergeCell ref="I1248:I1251"/>
    <mergeCell ref="K1248:K1251"/>
    <mergeCell ref="L1248:L1251"/>
    <mergeCell ref="M1248:M1251"/>
    <mergeCell ref="G1252:G1255"/>
    <mergeCell ref="I1252:I1255"/>
    <mergeCell ref="G1218:G1221"/>
    <mergeCell ref="I1218:I1221"/>
    <mergeCell ref="K1218:K1221"/>
    <mergeCell ref="L1218:L1221"/>
    <mergeCell ref="M1218:M1221"/>
    <mergeCell ref="G1196:G1199"/>
    <mergeCell ref="I1196:I1199"/>
    <mergeCell ref="K1196:K1199"/>
    <mergeCell ref="L1196:L1199"/>
    <mergeCell ref="M1196:M1199"/>
    <mergeCell ref="G1200:G1203"/>
    <mergeCell ref="I1200:I1203"/>
    <mergeCell ref="K1200:K1203"/>
    <mergeCell ref="L1200:L1203"/>
    <mergeCell ref="M1200:M1203"/>
    <mergeCell ref="G1242:G1243"/>
    <mergeCell ref="I1242:I1243"/>
    <mergeCell ref="K1242:K1243"/>
    <mergeCell ref="L1242:L1243"/>
    <mergeCell ref="M1242:M1243"/>
    <mergeCell ref="K1210:K1213"/>
    <mergeCell ref="L1210:L1213"/>
    <mergeCell ref="M1210:M1213"/>
    <mergeCell ref="G1222:G1225"/>
    <mergeCell ref="I1222:I1225"/>
    <mergeCell ref="K1222:K1225"/>
    <mergeCell ref="L1222:L1225"/>
    <mergeCell ref="M1222:M1225"/>
    <mergeCell ref="G1226:G1229"/>
    <mergeCell ref="I1226:I1229"/>
    <mergeCell ref="K1226:K1229"/>
    <mergeCell ref="L1226:L1229"/>
    <mergeCell ref="I1187:I1189"/>
    <mergeCell ref="K1187:K1189"/>
    <mergeCell ref="L1187:L1189"/>
    <mergeCell ref="M1187:M1189"/>
    <mergeCell ref="G1178:G1180"/>
    <mergeCell ref="I1178:I1180"/>
    <mergeCell ref="G1214:G1217"/>
    <mergeCell ref="I1214:I1217"/>
    <mergeCell ref="K1214:K1217"/>
    <mergeCell ref="L1214:L1217"/>
    <mergeCell ref="M1214:M1217"/>
    <mergeCell ref="G1204:G1205"/>
    <mergeCell ref="I1204:I1205"/>
    <mergeCell ref="K1204:K1205"/>
    <mergeCell ref="L1204:L1205"/>
    <mergeCell ref="M1204:M1205"/>
    <mergeCell ref="G1206:G1209"/>
    <mergeCell ref="I1206:I1209"/>
    <mergeCell ref="K1206:K1209"/>
    <mergeCell ref="L1206:L1209"/>
    <mergeCell ref="M1206:M1209"/>
    <mergeCell ref="G1210:G1213"/>
    <mergeCell ref="I1210:I1213"/>
    <mergeCell ref="G1181:G1182"/>
    <mergeCell ref="I1181:I1182"/>
    <mergeCell ref="K1181:K1182"/>
    <mergeCell ref="L1181:L1182"/>
    <mergeCell ref="M1181:M1182"/>
    <mergeCell ref="G1190:G1191"/>
    <mergeCell ref="I1190:I1191"/>
    <mergeCell ref="K1190:K1191"/>
    <mergeCell ref="L1190:L1191"/>
    <mergeCell ref="G1129:G1130"/>
    <mergeCell ref="I1129:I1130"/>
    <mergeCell ref="K1129:K1130"/>
    <mergeCell ref="L1129:L1130"/>
    <mergeCell ref="M1129:M1130"/>
    <mergeCell ref="K1149:K1152"/>
    <mergeCell ref="L1149:L1152"/>
    <mergeCell ref="M1149:M1152"/>
    <mergeCell ref="G1161:G1164"/>
    <mergeCell ref="I1161:I1164"/>
    <mergeCell ref="K1161:K1164"/>
    <mergeCell ref="L1161:L1164"/>
    <mergeCell ref="M1161:M1164"/>
    <mergeCell ref="G1165:G1168"/>
    <mergeCell ref="I1165:I1168"/>
    <mergeCell ref="K1165:K1168"/>
    <mergeCell ref="L1165:L1168"/>
    <mergeCell ref="G1157:G1160"/>
    <mergeCell ref="I1157:I1160"/>
    <mergeCell ref="K1157:K1160"/>
    <mergeCell ref="L1157:L1160"/>
    <mergeCell ref="M1157:M1160"/>
    <mergeCell ref="G1139:G1142"/>
    <mergeCell ref="I1139:I1142"/>
    <mergeCell ref="K1139:K1142"/>
    <mergeCell ref="L1139:L1142"/>
    <mergeCell ref="M1139:M1142"/>
    <mergeCell ref="G1131:G1134"/>
    <mergeCell ref="I1131:I1134"/>
    <mergeCell ref="K1131:K1134"/>
    <mergeCell ref="L1131:L1134"/>
    <mergeCell ref="M1131:M1134"/>
    <mergeCell ref="G1135:G1138"/>
    <mergeCell ref="I1135:I1138"/>
    <mergeCell ref="K1135:K1138"/>
    <mergeCell ref="L1135:L1138"/>
    <mergeCell ref="M1135:M1138"/>
    <mergeCell ref="K1178:K1180"/>
    <mergeCell ref="L1178:L1180"/>
    <mergeCell ref="M1178:M1180"/>
    <mergeCell ref="G1143:G1144"/>
    <mergeCell ref="I1143:I1144"/>
    <mergeCell ref="K1143:K1144"/>
    <mergeCell ref="L1143:L1144"/>
    <mergeCell ref="M1143:M1144"/>
    <mergeCell ref="G1145:G1148"/>
    <mergeCell ref="I1145:I1148"/>
    <mergeCell ref="K1145:K1148"/>
    <mergeCell ref="L1145:L1148"/>
    <mergeCell ref="M1145:M1148"/>
    <mergeCell ref="G1149:G1152"/>
    <mergeCell ref="I1149:I1152"/>
    <mergeCell ref="G1153:G1156"/>
    <mergeCell ref="I1153:I1156"/>
    <mergeCell ref="K1153:K1156"/>
    <mergeCell ref="L1153:L1156"/>
    <mergeCell ref="M1153:M1156"/>
    <mergeCell ref="M1165:M1168"/>
    <mergeCell ref="G1173:G1176"/>
    <mergeCell ref="I1173:I1176"/>
    <mergeCell ref="K1173:K1176"/>
    <mergeCell ref="L1173:L1176"/>
    <mergeCell ref="M1173:M1176"/>
    <mergeCell ref="G1125:G1128"/>
    <mergeCell ref="I1125:I1128"/>
    <mergeCell ref="K1125:K1128"/>
    <mergeCell ref="L1125:L1128"/>
    <mergeCell ref="M1125:M1128"/>
    <mergeCell ref="K1111:K1114"/>
    <mergeCell ref="L1111:L1114"/>
    <mergeCell ref="M1111:M1114"/>
    <mergeCell ref="G1099:G1102"/>
    <mergeCell ref="I1099:I1102"/>
    <mergeCell ref="K1099:K1102"/>
    <mergeCell ref="L1099:L1102"/>
    <mergeCell ref="M1099:M1102"/>
    <mergeCell ref="G1103:G1106"/>
    <mergeCell ref="I1103:I1106"/>
    <mergeCell ref="K1103:K1106"/>
    <mergeCell ref="L1103:L1106"/>
    <mergeCell ref="M1103:M1106"/>
    <mergeCell ref="G1111:G1114"/>
    <mergeCell ref="I1111:I1114"/>
    <mergeCell ref="G1116:G1118"/>
    <mergeCell ref="I1116:I1118"/>
    <mergeCell ref="G1119:G1120"/>
    <mergeCell ref="I1119:I1120"/>
    <mergeCell ref="K1119:K1120"/>
    <mergeCell ref="L1119:L1120"/>
    <mergeCell ref="M1119:M1120"/>
    <mergeCell ref="G1121:G1123"/>
    <mergeCell ref="I1121:I1123"/>
    <mergeCell ref="K1121:K1123"/>
    <mergeCell ref="L1121:L1123"/>
    <mergeCell ref="M1121:M1123"/>
    <mergeCell ref="K1116:K1118"/>
    <mergeCell ref="L1116:L1118"/>
    <mergeCell ref="M1116:M1118"/>
    <mergeCell ref="I1073:I1076"/>
    <mergeCell ref="K1073:K1076"/>
    <mergeCell ref="L1073:L1076"/>
    <mergeCell ref="M1073:M1076"/>
    <mergeCell ref="G1077:G1080"/>
    <mergeCell ref="I1077:I1080"/>
    <mergeCell ref="K1077:K1080"/>
    <mergeCell ref="L1077:L1080"/>
    <mergeCell ref="M1077:M1080"/>
    <mergeCell ref="G1067:G1068"/>
    <mergeCell ref="I1067:I1068"/>
    <mergeCell ref="K1067:K1068"/>
    <mergeCell ref="L1067:L1068"/>
    <mergeCell ref="M1067:M1068"/>
    <mergeCell ref="G1069:G1072"/>
    <mergeCell ref="I1069:I1072"/>
    <mergeCell ref="K1069:K1072"/>
    <mergeCell ref="L1069:L1072"/>
    <mergeCell ref="M1069:M1072"/>
    <mergeCell ref="G1091:G1094"/>
    <mergeCell ref="I1091:I1094"/>
    <mergeCell ref="K1091:K1094"/>
    <mergeCell ref="L1091:L1094"/>
    <mergeCell ref="M1091:M1094"/>
    <mergeCell ref="G1095:G1098"/>
    <mergeCell ref="I1095:I1098"/>
    <mergeCell ref="K1095:K1098"/>
    <mergeCell ref="L1095:L1098"/>
    <mergeCell ref="M1095:M1098"/>
    <mergeCell ref="G1015:G1018"/>
    <mergeCell ref="I1015:I1018"/>
    <mergeCell ref="K1015:K1018"/>
    <mergeCell ref="L1015:L1018"/>
    <mergeCell ref="M1015:M1018"/>
    <mergeCell ref="G1029:G1032"/>
    <mergeCell ref="I1029:I1032"/>
    <mergeCell ref="K1029:K1032"/>
    <mergeCell ref="L1029:L1032"/>
    <mergeCell ref="M1029:M1032"/>
    <mergeCell ref="G1059:G1061"/>
    <mergeCell ref="I1059:I1061"/>
    <mergeCell ref="K1059:K1061"/>
    <mergeCell ref="L1059:L1061"/>
    <mergeCell ref="M1059:M1061"/>
    <mergeCell ref="K1025:K1028"/>
    <mergeCell ref="L1025:L1028"/>
    <mergeCell ref="M1025:M1028"/>
    <mergeCell ref="G1037:G1040"/>
    <mergeCell ref="I1037:I1040"/>
    <mergeCell ref="K1037:K1040"/>
    <mergeCell ref="L1037:L1040"/>
    <mergeCell ref="M1037:M1040"/>
    <mergeCell ref="G1041:G1044"/>
    <mergeCell ref="I1041:I1044"/>
    <mergeCell ref="K1041:K1044"/>
    <mergeCell ref="L1041:L1044"/>
    <mergeCell ref="G1054:G1056"/>
    <mergeCell ref="I1054:I1056"/>
    <mergeCell ref="K1054:K1056"/>
    <mergeCell ref="L1054:L1056"/>
    <mergeCell ref="M1054:M1056"/>
    <mergeCell ref="G1011:G1014"/>
    <mergeCell ref="I1011:I1014"/>
    <mergeCell ref="K1011:K1014"/>
    <mergeCell ref="L1011:L1014"/>
    <mergeCell ref="M1011:M1014"/>
    <mergeCell ref="G1001:G1004"/>
    <mergeCell ref="I1001:I1004"/>
    <mergeCell ref="K1001:K1004"/>
    <mergeCell ref="L1001:L1004"/>
    <mergeCell ref="M1001:M1004"/>
    <mergeCell ref="G1005:G1006"/>
    <mergeCell ref="I1005:I1006"/>
    <mergeCell ref="K1005:K1006"/>
    <mergeCell ref="L1005:L1006"/>
    <mergeCell ref="M1005:M1006"/>
    <mergeCell ref="G1033:G1036"/>
    <mergeCell ref="I1033:I1036"/>
    <mergeCell ref="K1033:K1036"/>
    <mergeCell ref="L1033:L1036"/>
    <mergeCell ref="M1033:M1036"/>
    <mergeCell ref="G1019:G1020"/>
    <mergeCell ref="I1019:I1020"/>
    <mergeCell ref="K1019:K1020"/>
    <mergeCell ref="L1019:L1020"/>
    <mergeCell ref="M1019:M1020"/>
    <mergeCell ref="G1021:G1024"/>
    <mergeCell ref="I1021:I1024"/>
    <mergeCell ref="K1021:K1024"/>
    <mergeCell ref="L1021:L1024"/>
    <mergeCell ref="M1021:M1024"/>
    <mergeCell ref="G1025:G1028"/>
    <mergeCell ref="I1025:I1028"/>
    <mergeCell ref="G997:G999"/>
    <mergeCell ref="I997:I999"/>
    <mergeCell ref="K997:K999"/>
    <mergeCell ref="L997:L999"/>
    <mergeCell ref="M997:M999"/>
    <mergeCell ref="G987:G990"/>
    <mergeCell ref="I987:I990"/>
    <mergeCell ref="K987:K990"/>
    <mergeCell ref="L987:L990"/>
    <mergeCell ref="M987:M990"/>
    <mergeCell ref="G992:G994"/>
    <mergeCell ref="I992:I994"/>
    <mergeCell ref="K992:K994"/>
    <mergeCell ref="L992:L994"/>
    <mergeCell ref="M992:M994"/>
    <mergeCell ref="G1007:G1010"/>
    <mergeCell ref="I1007:I1010"/>
    <mergeCell ref="K1007:K1010"/>
    <mergeCell ref="L1007:L1010"/>
    <mergeCell ref="M1007:M1010"/>
    <mergeCell ref="G972:G975"/>
    <mergeCell ref="I972:I975"/>
    <mergeCell ref="K972:K975"/>
    <mergeCell ref="L972:L975"/>
    <mergeCell ref="M972:M975"/>
    <mergeCell ref="G961:G964"/>
    <mergeCell ref="I961:I964"/>
    <mergeCell ref="K961:K964"/>
    <mergeCell ref="L961:L964"/>
    <mergeCell ref="M961:M964"/>
    <mergeCell ref="G965:G968"/>
    <mergeCell ref="I965:I968"/>
    <mergeCell ref="K965:K968"/>
    <mergeCell ref="L965:L968"/>
    <mergeCell ref="M965:M968"/>
    <mergeCell ref="G995:G996"/>
    <mergeCell ref="I995:I996"/>
    <mergeCell ref="K995:K996"/>
    <mergeCell ref="L995:L996"/>
    <mergeCell ref="M995:M996"/>
    <mergeCell ref="G976:G978"/>
    <mergeCell ref="I976:I978"/>
    <mergeCell ref="K976:K978"/>
    <mergeCell ref="L976:L978"/>
    <mergeCell ref="M976:M978"/>
    <mergeCell ref="G979:G982"/>
    <mergeCell ref="I979:I982"/>
    <mergeCell ref="K979:K982"/>
    <mergeCell ref="L979:L982"/>
    <mergeCell ref="M979:M982"/>
    <mergeCell ref="G957:G960"/>
    <mergeCell ref="I957:I960"/>
    <mergeCell ref="K957:K960"/>
    <mergeCell ref="L957:L960"/>
    <mergeCell ref="M957:M960"/>
    <mergeCell ref="G951:G954"/>
    <mergeCell ref="I951:I954"/>
    <mergeCell ref="K951:K954"/>
    <mergeCell ref="L951:L954"/>
    <mergeCell ref="M951:M954"/>
    <mergeCell ref="G970:G971"/>
    <mergeCell ref="I970:I971"/>
    <mergeCell ref="K970:K971"/>
    <mergeCell ref="L970:L971"/>
    <mergeCell ref="M970:M971"/>
    <mergeCell ref="G929:G932"/>
    <mergeCell ref="I929:I932"/>
    <mergeCell ref="K929:K932"/>
    <mergeCell ref="L929:L932"/>
    <mergeCell ref="M929:M932"/>
    <mergeCell ref="G933:G938"/>
    <mergeCell ref="G939:G942"/>
    <mergeCell ref="G947:G950"/>
    <mergeCell ref="L933:L938"/>
    <mergeCell ref="M933:M938"/>
    <mergeCell ref="L939:L942"/>
    <mergeCell ref="M939:M942"/>
    <mergeCell ref="L947:L950"/>
    <mergeCell ref="M947:M950"/>
    <mergeCell ref="I933:I938"/>
    <mergeCell ref="K933:K938"/>
    <mergeCell ref="I939:I942"/>
    <mergeCell ref="G955:G956"/>
    <mergeCell ref="I955:I956"/>
    <mergeCell ref="K955:K956"/>
    <mergeCell ref="L955:L956"/>
    <mergeCell ref="M955:M956"/>
    <mergeCell ref="G915:G916"/>
    <mergeCell ref="I915:I916"/>
    <mergeCell ref="K915:K916"/>
    <mergeCell ref="L915:L916"/>
    <mergeCell ref="M915:M916"/>
    <mergeCell ref="G917:G920"/>
    <mergeCell ref="I917:I920"/>
    <mergeCell ref="K917:K920"/>
    <mergeCell ref="L917:L920"/>
    <mergeCell ref="M917:M920"/>
    <mergeCell ref="G921:G924"/>
    <mergeCell ref="I921:I924"/>
    <mergeCell ref="K939:K942"/>
    <mergeCell ref="I947:I950"/>
    <mergeCell ref="K947:K950"/>
    <mergeCell ref="G925:G928"/>
    <mergeCell ref="I925:I928"/>
    <mergeCell ref="K925:K928"/>
    <mergeCell ref="L925:L928"/>
    <mergeCell ref="M925:M928"/>
    <mergeCell ref="K921:K924"/>
    <mergeCell ref="L921:L924"/>
    <mergeCell ref="M921:M924"/>
    <mergeCell ref="G907:G910"/>
    <mergeCell ref="I907:I910"/>
    <mergeCell ref="K907:K910"/>
    <mergeCell ref="L907:L910"/>
    <mergeCell ref="M907:M910"/>
    <mergeCell ref="G911:G914"/>
    <mergeCell ref="I911:I914"/>
    <mergeCell ref="K911:K914"/>
    <mergeCell ref="L911:L914"/>
    <mergeCell ref="M911:M914"/>
    <mergeCell ref="I884:I887"/>
    <mergeCell ref="M884:M887"/>
    <mergeCell ref="G889:G891"/>
    <mergeCell ref="I889:I891"/>
    <mergeCell ref="K889:K891"/>
    <mergeCell ref="L889:L891"/>
    <mergeCell ref="G904:G906"/>
    <mergeCell ref="I904:I906"/>
    <mergeCell ref="K904:K906"/>
    <mergeCell ref="L904:L906"/>
    <mergeCell ref="M904:M906"/>
    <mergeCell ref="G895:G897"/>
    <mergeCell ref="I895:I897"/>
    <mergeCell ref="K895:K897"/>
    <mergeCell ref="L895:L897"/>
    <mergeCell ref="M895:M897"/>
    <mergeCell ref="G898:G901"/>
    <mergeCell ref="I898:I901"/>
    <mergeCell ref="K898:K901"/>
    <mergeCell ref="L898:L901"/>
    <mergeCell ref="M898:M901"/>
    <mergeCell ref="M812:M815"/>
    <mergeCell ref="G844:G847"/>
    <mergeCell ref="I844:I847"/>
    <mergeCell ref="K844:K847"/>
    <mergeCell ref="L844:L847"/>
    <mergeCell ref="M844:M847"/>
    <mergeCell ref="G892:G894"/>
    <mergeCell ref="I892:I894"/>
    <mergeCell ref="K892:K894"/>
    <mergeCell ref="L892:L894"/>
    <mergeCell ref="M892:M894"/>
    <mergeCell ref="G848:G851"/>
    <mergeCell ref="I848:I851"/>
    <mergeCell ref="K848:K851"/>
    <mergeCell ref="L848:L851"/>
    <mergeCell ref="M848:M851"/>
    <mergeCell ref="G902:G903"/>
    <mergeCell ref="I902:I903"/>
    <mergeCell ref="K902:K903"/>
    <mergeCell ref="L902:L903"/>
    <mergeCell ref="M902:M903"/>
    <mergeCell ref="G852:G861"/>
    <mergeCell ref="I852:I861"/>
    <mergeCell ref="K852:K861"/>
    <mergeCell ref="L852:L861"/>
    <mergeCell ref="M852:M861"/>
    <mergeCell ref="G862:G873"/>
    <mergeCell ref="I862:I873"/>
    <mergeCell ref="K862:K873"/>
    <mergeCell ref="L862:L873"/>
    <mergeCell ref="M862:M873"/>
    <mergeCell ref="G884:G887"/>
    <mergeCell ref="G816:G824"/>
    <mergeCell ref="I816:I824"/>
    <mergeCell ref="K816:K824"/>
    <mergeCell ref="L816:L824"/>
    <mergeCell ref="M816:M824"/>
    <mergeCell ref="G799:G801"/>
    <mergeCell ref="I799:I801"/>
    <mergeCell ref="K799:K801"/>
    <mergeCell ref="L799:L801"/>
    <mergeCell ref="M799:M801"/>
    <mergeCell ref="G802:G803"/>
    <mergeCell ref="I802:I803"/>
    <mergeCell ref="K802:K803"/>
    <mergeCell ref="L802:L803"/>
    <mergeCell ref="M802:M803"/>
    <mergeCell ref="M889:M891"/>
    <mergeCell ref="G825:G832"/>
    <mergeCell ref="I825:I832"/>
    <mergeCell ref="K825:K832"/>
    <mergeCell ref="L825:L832"/>
    <mergeCell ref="M825:M832"/>
    <mergeCell ref="G833:G843"/>
    <mergeCell ref="I833:I843"/>
    <mergeCell ref="K833:K843"/>
    <mergeCell ref="L833:L843"/>
    <mergeCell ref="M833:M843"/>
    <mergeCell ref="K884:K887"/>
    <mergeCell ref="L884:L887"/>
    <mergeCell ref="G812:G815"/>
    <mergeCell ref="I812:I815"/>
    <mergeCell ref="K812:K815"/>
    <mergeCell ref="L812:L815"/>
    <mergeCell ref="M772:M775"/>
    <mergeCell ref="G776:G779"/>
    <mergeCell ref="I776:I779"/>
    <mergeCell ref="K776:K779"/>
    <mergeCell ref="L754:L755"/>
    <mergeCell ref="M754:M755"/>
    <mergeCell ref="G756:G759"/>
    <mergeCell ref="I756:I759"/>
    <mergeCell ref="G784:G787"/>
    <mergeCell ref="G804:G807"/>
    <mergeCell ref="I804:I807"/>
    <mergeCell ref="K804:K807"/>
    <mergeCell ref="L804:L807"/>
    <mergeCell ref="M804:M807"/>
    <mergeCell ref="G808:G811"/>
    <mergeCell ref="I808:I811"/>
    <mergeCell ref="K808:K811"/>
    <mergeCell ref="L808:L811"/>
    <mergeCell ref="M808:M811"/>
    <mergeCell ref="I784:I787"/>
    <mergeCell ref="K784:K787"/>
    <mergeCell ref="L784:L787"/>
    <mergeCell ref="M784:M787"/>
    <mergeCell ref="G754:G755"/>
    <mergeCell ref="I754:I755"/>
    <mergeCell ref="K754:K755"/>
    <mergeCell ref="G768:G771"/>
    <mergeCell ref="I768:I771"/>
    <mergeCell ref="K768:K771"/>
    <mergeCell ref="L768:L771"/>
    <mergeCell ref="M768:M771"/>
    <mergeCell ref="G764:G767"/>
    <mergeCell ref="G682:G685"/>
    <mergeCell ref="I682:I685"/>
    <mergeCell ref="K682:K685"/>
    <mergeCell ref="G760:G763"/>
    <mergeCell ref="I760:I763"/>
    <mergeCell ref="G737:G739"/>
    <mergeCell ref="L682:L685"/>
    <mergeCell ref="M682:M685"/>
    <mergeCell ref="K670:K681"/>
    <mergeCell ref="G792:G794"/>
    <mergeCell ref="I792:I794"/>
    <mergeCell ref="K792:K794"/>
    <mergeCell ref="L792:L794"/>
    <mergeCell ref="M792:M794"/>
    <mergeCell ref="G795:G797"/>
    <mergeCell ref="I795:I797"/>
    <mergeCell ref="K795:K797"/>
    <mergeCell ref="L795:L797"/>
    <mergeCell ref="M795:M797"/>
    <mergeCell ref="G746:G749"/>
    <mergeCell ref="I746:I749"/>
    <mergeCell ref="K746:K749"/>
    <mergeCell ref="L746:L749"/>
    <mergeCell ref="M746:M749"/>
    <mergeCell ref="G789:G791"/>
    <mergeCell ref="I789:I791"/>
    <mergeCell ref="K789:K791"/>
    <mergeCell ref="L789:L791"/>
    <mergeCell ref="M789:M791"/>
    <mergeCell ref="I772:I775"/>
    <mergeCell ref="K772:K775"/>
    <mergeCell ref="L772:L775"/>
    <mergeCell ref="I764:I767"/>
    <mergeCell ref="K764:K767"/>
    <mergeCell ref="L764:L767"/>
    <mergeCell ref="M764:M767"/>
    <mergeCell ref="K756:K759"/>
    <mergeCell ref="L756:L759"/>
    <mergeCell ref="M756:M759"/>
    <mergeCell ref="L740:L741"/>
    <mergeCell ref="G633:G636"/>
    <mergeCell ref="I633:I636"/>
    <mergeCell ref="K633:K636"/>
    <mergeCell ref="L633:L636"/>
    <mergeCell ref="M633:M636"/>
    <mergeCell ref="G728:G730"/>
    <mergeCell ref="I728:I730"/>
    <mergeCell ref="K728:K730"/>
    <mergeCell ref="L728:L730"/>
    <mergeCell ref="M728:M730"/>
    <mergeCell ref="G742:G745"/>
    <mergeCell ref="I742:I745"/>
    <mergeCell ref="K742:K745"/>
    <mergeCell ref="L742:L745"/>
    <mergeCell ref="M742:M745"/>
    <mergeCell ref="G686:G689"/>
    <mergeCell ref="I686:I689"/>
    <mergeCell ref="K686:K689"/>
    <mergeCell ref="L686:L689"/>
    <mergeCell ref="M686:M689"/>
    <mergeCell ref="G643:G646"/>
    <mergeCell ref="I643:I646"/>
    <mergeCell ref="K643:K646"/>
    <mergeCell ref="L643:L646"/>
    <mergeCell ref="M643:M646"/>
    <mergeCell ref="G647:G650"/>
    <mergeCell ref="M647:M650"/>
    <mergeCell ref="G731:G732"/>
    <mergeCell ref="I731:I732"/>
    <mergeCell ref="G651:G660"/>
    <mergeCell ref="I651:I660"/>
    <mergeCell ref="M740:M741"/>
    <mergeCell ref="L670:L681"/>
    <mergeCell ref="M670:M681"/>
    <mergeCell ref="G626:G628"/>
    <mergeCell ref="I626:I628"/>
    <mergeCell ref="K626:K628"/>
    <mergeCell ref="L626:L628"/>
    <mergeCell ref="M626:M628"/>
    <mergeCell ref="G637:G638"/>
    <mergeCell ref="I637:I638"/>
    <mergeCell ref="K637:K638"/>
    <mergeCell ref="L637:L638"/>
    <mergeCell ref="M637:M638"/>
    <mergeCell ref="K651:K660"/>
    <mergeCell ref="L651:L660"/>
    <mergeCell ref="M651:M660"/>
    <mergeCell ref="G661:G669"/>
    <mergeCell ref="I661:I669"/>
    <mergeCell ref="K661:K669"/>
    <mergeCell ref="L661:L669"/>
    <mergeCell ref="M661:M669"/>
    <mergeCell ref="G670:G681"/>
    <mergeCell ref="I670:I681"/>
    <mergeCell ref="G639:G642"/>
    <mergeCell ref="I639:I642"/>
    <mergeCell ref="K639:K642"/>
    <mergeCell ref="L639:L642"/>
    <mergeCell ref="M639:M642"/>
    <mergeCell ref="G629:G631"/>
    <mergeCell ref="I629:I631"/>
    <mergeCell ref="K629:K631"/>
    <mergeCell ref="L629:L631"/>
    <mergeCell ref="M629:M631"/>
    <mergeCell ref="G577:G580"/>
    <mergeCell ref="I577:I580"/>
    <mergeCell ref="K577:K580"/>
    <mergeCell ref="L577:L580"/>
    <mergeCell ref="M577:M580"/>
    <mergeCell ref="G581:G584"/>
    <mergeCell ref="I581:I584"/>
    <mergeCell ref="K581:K584"/>
    <mergeCell ref="L581:L584"/>
    <mergeCell ref="M581:M584"/>
    <mergeCell ref="G623:G625"/>
    <mergeCell ref="I623:I625"/>
    <mergeCell ref="K623:K625"/>
    <mergeCell ref="L623:L625"/>
    <mergeCell ref="M623:M625"/>
    <mergeCell ref="M597:M608"/>
    <mergeCell ref="G618:G621"/>
    <mergeCell ref="I618:I621"/>
    <mergeCell ref="K618:K621"/>
    <mergeCell ref="L618:L621"/>
    <mergeCell ref="M618:M621"/>
    <mergeCell ref="M585:M596"/>
    <mergeCell ref="G597:G608"/>
    <mergeCell ref="I597:I608"/>
    <mergeCell ref="K597:K608"/>
    <mergeCell ref="L597:L608"/>
    <mergeCell ref="G538:G541"/>
    <mergeCell ref="I538:I541"/>
    <mergeCell ref="K538:K541"/>
    <mergeCell ref="L538:L541"/>
    <mergeCell ref="M538:M541"/>
    <mergeCell ref="G542:G545"/>
    <mergeCell ref="I542:I545"/>
    <mergeCell ref="K542:K545"/>
    <mergeCell ref="L542:L545"/>
    <mergeCell ref="M542:M545"/>
    <mergeCell ref="G532:G533"/>
    <mergeCell ref="I532:I533"/>
    <mergeCell ref="K532:K533"/>
    <mergeCell ref="L532:L533"/>
    <mergeCell ref="M532:M533"/>
    <mergeCell ref="G534:G537"/>
    <mergeCell ref="I534:I537"/>
    <mergeCell ref="K534:K537"/>
    <mergeCell ref="L534:L537"/>
    <mergeCell ref="M534:M537"/>
    <mergeCell ref="G524:G526"/>
    <mergeCell ref="I524:I526"/>
    <mergeCell ref="K524:K526"/>
    <mergeCell ref="L524:L526"/>
    <mergeCell ref="M524:M526"/>
    <mergeCell ref="G528:G531"/>
    <mergeCell ref="I528:I531"/>
    <mergeCell ref="K528:K531"/>
    <mergeCell ref="L528:L531"/>
    <mergeCell ref="M528:M531"/>
    <mergeCell ref="G518:G520"/>
    <mergeCell ref="I518:I520"/>
    <mergeCell ref="K518:K520"/>
    <mergeCell ref="L518:L520"/>
    <mergeCell ref="M518:M520"/>
    <mergeCell ref="G521:G523"/>
    <mergeCell ref="I521:I523"/>
    <mergeCell ref="K521:K523"/>
    <mergeCell ref="L521:L523"/>
    <mergeCell ref="M521:M523"/>
    <mergeCell ref="G513:G516"/>
    <mergeCell ref="I513:I516"/>
    <mergeCell ref="K513:K516"/>
    <mergeCell ref="L513:L516"/>
    <mergeCell ref="M513:M516"/>
    <mergeCell ref="G493:G496"/>
    <mergeCell ref="I493:I496"/>
    <mergeCell ref="K493:K496"/>
    <mergeCell ref="L493:L496"/>
    <mergeCell ref="M493:M496"/>
    <mergeCell ref="G497:G500"/>
    <mergeCell ref="I497:I500"/>
    <mergeCell ref="K497:K500"/>
    <mergeCell ref="L497:L500"/>
    <mergeCell ref="M497:M500"/>
    <mergeCell ref="G484:G487"/>
    <mergeCell ref="I484:I487"/>
    <mergeCell ref="K484:K487"/>
    <mergeCell ref="L484:L487"/>
    <mergeCell ref="M484:M487"/>
    <mergeCell ref="G488:G491"/>
    <mergeCell ref="I488:I491"/>
    <mergeCell ref="K488:K491"/>
    <mergeCell ref="L488:L491"/>
    <mergeCell ref="M488:M491"/>
    <mergeCell ref="G501:G504"/>
    <mergeCell ref="I501:I504"/>
    <mergeCell ref="K501:K504"/>
    <mergeCell ref="L501:L504"/>
    <mergeCell ref="M501:M504"/>
    <mergeCell ref="G505:G508"/>
    <mergeCell ref="I505:I508"/>
    <mergeCell ref="G478:G479"/>
    <mergeCell ref="I478:I479"/>
    <mergeCell ref="K478:K479"/>
    <mergeCell ref="L478:L479"/>
    <mergeCell ref="M478:M479"/>
    <mergeCell ref="G480:G483"/>
    <mergeCell ref="I480:I483"/>
    <mergeCell ref="K480:K483"/>
    <mergeCell ref="L480:L483"/>
    <mergeCell ref="M480:M483"/>
    <mergeCell ref="G472:G473"/>
    <mergeCell ref="I472:I473"/>
    <mergeCell ref="K472:K473"/>
    <mergeCell ref="L472:L473"/>
    <mergeCell ref="M472:M473"/>
    <mergeCell ref="G474:G477"/>
    <mergeCell ref="I474:I477"/>
    <mergeCell ref="K474:K477"/>
    <mergeCell ref="L474:L477"/>
    <mergeCell ref="M474:M477"/>
    <mergeCell ref="G454:G457"/>
    <mergeCell ref="I454:I457"/>
    <mergeCell ref="K454:K457"/>
    <mergeCell ref="L454:L457"/>
    <mergeCell ref="M454:M457"/>
    <mergeCell ref="G469:G471"/>
    <mergeCell ref="I469:I471"/>
    <mergeCell ref="K469:K471"/>
    <mergeCell ref="L469:L471"/>
    <mergeCell ref="M469:M471"/>
    <mergeCell ref="G445:G448"/>
    <mergeCell ref="I445:I448"/>
    <mergeCell ref="K445:K448"/>
    <mergeCell ref="L445:L448"/>
    <mergeCell ref="M445:M448"/>
    <mergeCell ref="G450:G453"/>
    <mergeCell ref="I450:I453"/>
    <mergeCell ref="K450:K453"/>
    <mergeCell ref="L450:L453"/>
    <mergeCell ref="M450:M453"/>
    <mergeCell ref="G458:G460"/>
    <mergeCell ref="I458:I460"/>
    <mergeCell ref="K458:K460"/>
    <mergeCell ref="L458:L460"/>
    <mergeCell ref="M458:M460"/>
    <mergeCell ref="G461:G464"/>
    <mergeCell ref="I461:I464"/>
    <mergeCell ref="K461:K464"/>
    <mergeCell ref="L461:L464"/>
    <mergeCell ref="M461:M464"/>
    <mergeCell ref="G437:G440"/>
    <mergeCell ref="I437:I440"/>
    <mergeCell ref="K437:K440"/>
    <mergeCell ref="L437:L440"/>
    <mergeCell ref="M437:M440"/>
    <mergeCell ref="G441:G444"/>
    <mergeCell ref="I441:I444"/>
    <mergeCell ref="K441:K444"/>
    <mergeCell ref="L441:L444"/>
    <mergeCell ref="M441:M444"/>
    <mergeCell ref="G432:G434"/>
    <mergeCell ref="I432:I434"/>
    <mergeCell ref="K432:K434"/>
    <mergeCell ref="L432:L434"/>
    <mergeCell ref="M432:M434"/>
    <mergeCell ref="G435:G436"/>
    <mergeCell ref="I435:I436"/>
    <mergeCell ref="K435:K436"/>
    <mergeCell ref="L435:L436"/>
    <mergeCell ref="M435:M436"/>
    <mergeCell ref="G412:G415"/>
    <mergeCell ref="I412:I415"/>
    <mergeCell ref="K412:K415"/>
    <mergeCell ref="L412:L415"/>
    <mergeCell ref="M412:M415"/>
    <mergeCell ref="G427:G430"/>
    <mergeCell ref="I427:I430"/>
    <mergeCell ref="K427:K430"/>
    <mergeCell ref="L427:L430"/>
    <mergeCell ref="M427:M430"/>
    <mergeCell ref="G403:G406"/>
    <mergeCell ref="I403:I406"/>
    <mergeCell ref="K403:K406"/>
    <mergeCell ref="L403:L406"/>
    <mergeCell ref="M403:M406"/>
    <mergeCell ref="G408:G411"/>
    <mergeCell ref="I408:I411"/>
    <mergeCell ref="K408:K411"/>
    <mergeCell ref="L408:L411"/>
    <mergeCell ref="M408:M411"/>
    <mergeCell ref="G416:G418"/>
    <mergeCell ref="I416:I418"/>
    <mergeCell ref="K416:K418"/>
    <mergeCell ref="L416:L418"/>
    <mergeCell ref="M416:M418"/>
    <mergeCell ref="G419:G422"/>
    <mergeCell ref="I419:I422"/>
    <mergeCell ref="K419:K422"/>
    <mergeCell ref="L419:L422"/>
    <mergeCell ref="M419:M422"/>
    <mergeCell ref="G395:G398"/>
    <mergeCell ref="I395:I398"/>
    <mergeCell ref="K395:K398"/>
    <mergeCell ref="L395:L398"/>
    <mergeCell ref="M395:M398"/>
    <mergeCell ref="G399:G402"/>
    <mergeCell ref="I399:I402"/>
    <mergeCell ref="K399:K402"/>
    <mergeCell ref="L399:L402"/>
    <mergeCell ref="M399:M402"/>
    <mergeCell ref="G389:G392"/>
    <mergeCell ref="I389:I392"/>
    <mergeCell ref="K389:K392"/>
    <mergeCell ref="L389:L392"/>
    <mergeCell ref="M389:M392"/>
    <mergeCell ref="G393:G394"/>
    <mergeCell ref="I393:I394"/>
    <mergeCell ref="K393:K394"/>
    <mergeCell ref="L393:L394"/>
    <mergeCell ref="M393:M394"/>
    <mergeCell ref="G383:G386"/>
    <mergeCell ref="I383:I386"/>
    <mergeCell ref="K383:K386"/>
    <mergeCell ref="L383:L386"/>
    <mergeCell ref="M383:M386"/>
    <mergeCell ref="G387:G388"/>
    <mergeCell ref="I387:I388"/>
    <mergeCell ref="K387:K388"/>
    <mergeCell ref="L387:L388"/>
    <mergeCell ref="M387:M388"/>
    <mergeCell ref="G363:G366"/>
    <mergeCell ref="I363:I366"/>
    <mergeCell ref="K363:K366"/>
    <mergeCell ref="L363:L366"/>
    <mergeCell ref="M363:M366"/>
    <mergeCell ref="G367:G370"/>
    <mergeCell ref="I367:I370"/>
    <mergeCell ref="K367:K370"/>
    <mergeCell ref="L367:L370"/>
    <mergeCell ref="M367:M370"/>
    <mergeCell ref="K375:K378"/>
    <mergeCell ref="L375:L378"/>
    <mergeCell ref="M375:M378"/>
    <mergeCell ref="M344:M347"/>
    <mergeCell ref="G332:G335"/>
    <mergeCell ref="I332:I335"/>
    <mergeCell ref="K332:K335"/>
    <mergeCell ref="L332:L335"/>
    <mergeCell ref="M332:M335"/>
    <mergeCell ref="G337:G339"/>
    <mergeCell ref="I337:I339"/>
    <mergeCell ref="K337:K339"/>
    <mergeCell ref="L337:L339"/>
    <mergeCell ref="M337:M339"/>
    <mergeCell ref="G354:G357"/>
    <mergeCell ref="I354:I357"/>
    <mergeCell ref="K354:K357"/>
    <mergeCell ref="L354:L357"/>
    <mergeCell ref="M354:M357"/>
    <mergeCell ref="G358:G361"/>
    <mergeCell ref="I358:I361"/>
    <mergeCell ref="K358:K361"/>
    <mergeCell ref="L358:L361"/>
    <mergeCell ref="M358:M361"/>
    <mergeCell ref="G348:G349"/>
    <mergeCell ref="I348:I349"/>
    <mergeCell ref="K348:K349"/>
    <mergeCell ref="L348:L349"/>
    <mergeCell ref="M348:M349"/>
    <mergeCell ref="G350:G353"/>
    <mergeCell ref="I350:I353"/>
    <mergeCell ref="K350:K353"/>
    <mergeCell ref="L350:L353"/>
    <mergeCell ref="M350:M353"/>
    <mergeCell ref="G340:G343"/>
    <mergeCell ref="G312:G315"/>
    <mergeCell ref="I312:I315"/>
    <mergeCell ref="K312:K315"/>
    <mergeCell ref="L312:L315"/>
    <mergeCell ref="M312:M315"/>
    <mergeCell ref="G316:G319"/>
    <mergeCell ref="I316:I319"/>
    <mergeCell ref="K316:K319"/>
    <mergeCell ref="L316:L319"/>
    <mergeCell ref="M316:M319"/>
    <mergeCell ref="G303:G306"/>
    <mergeCell ref="I303:I306"/>
    <mergeCell ref="K303:K306"/>
    <mergeCell ref="L303:L306"/>
    <mergeCell ref="M303:M306"/>
    <mergeCell ref="G307:G310"/>
    <mergeCell ref="I307:I310"/>
    <mergeCell ref="K307:K310"/>
    <mergeCell ref="L307:L310"/>
    <mergeCell ref="M307:M310"/>
    <mergeCell ref="G297:G298"/>
    <mergeCell ref="I297:I298"/>
    <mergeCell ref="K297:K298"/>
    <mergeCell ref="L297:L298"/>
    <mergeCell ref="M297:M298"/>
    <mergeCell ref="G299:G302"/>
    <mergeCell ref="I299:I302"/>
    <mergeCell ref="K299:K302"/>
    <mergeCell ref="L299:L302"/>
    <mergeCell ref="M299:M302"/>
    <mergeCell ref="G289:G292"/>
    <mergeCell ref="I289:I292"/>
    <mergeCell ref="K289:K292"/>
    <mergeCell ref="L289:L292"/>
    <mergeCell ref="M289:M292"/>
    <mergeCell ref="G293:G296"/>
    <mergeCell ref="I293:I296"/>
    <mergeCell ref="K293:K296"/>
    <mergeCell ref="L293:L296"/>
    <mergeCell ref="M293:M296"/>
    <mergeCell ref="G281:G284"/>
    <mergeCell ref="I281:I284"/>
    <mergeCell ref="K281:K284"/>
    <mergeCell ref="L281:L284"/>
    <mergeCell ref="M281:M284"/>
    <mergeCell ref="G286:G288"/>
    <mergeCell ref="I286:I288"/>
    <mergeCell ref="K286:K288"/>
    <mergeCell ref="L286:L288"/>
    <mergeCell ref="M286:M288"/>
    <mergeCell ref="G261:G264"/>
    <mergeCell ref="I261:I264"/>
    <mergeCell ref="K261:K264"/>
    <mergeCell ref="L261:L264"/>
    <mergeCell ref="M261:M264"/>
    <mergeCell ref="G265:G268"/>
    <mergeCell ref="I265:I268"/>
    <mergeCell ref="K265:K268"/>
    <mergeCell ref="L265:L268"/>
    <mergeCell ref="M265:M268"/>
    <mergeCell ref="K230:K233"/>
    <mergeCell ref="L230:L233"/>
    <mergeCell ref="M230:M233"/>
    <mergeCell ref="G235:G237"/>
    <mergeCell ref="I235:I237"/>
    <mergeCell ref="K235:K237"/>
    <mergeCell ref="L235:L237"/>
    <mergeCell ref="M235:M237"/>
    <mergeCell ref="G252:G255"/>
    <mergeCell ref="I252:I255"/>
    <mergeCell ref="K252:K255"/>
    <mergeCell ref="L252:L255"/>
    <mergeCell ref="M252:M255"/>
    <mergeCell ref="G256:G259"/>
    <mergeCell ref="I256:I259"/>
    <mergeCell ref="K256:K259"/>
    <mergeCell ref="L256:L259"/>
    <mergeCell ref="M256:M259"/>
    <mergeCell ref="G246:G247"/>
    <mergeCell ref="I246:I247"/>
    <mergeCell ref="K246:K247"/>
    <mergeCell ref="L246:L247"/>
    <mergeCell ref="M246:M247"/>
    <mergeCell ref="G248:G251"/>
    <mergeCell ref="I248:I251"/>
    <mergeCell ref="K248:K251"/>
    <mergeCell ref="L248:L251"/>
    <mergeCell ref="M248:M251"/>
    <mergeCell ref="G238:G241"/>
    <mergeCell ref="I238:I241"/>
    <mergeCell ref="K238:K241"/>
    <mergeCell ref="L238:L241"/>
    <mergeCell ref="G210:G213"/>
    <mergeCell ref="I210:I213"/>
    <mergeCell ref="K210:K213"/>
    <mergeCell ref="L210:L213"/>
    <mergeCell ref="M210:M213"/>
    <mergeCell ref="G214:G217"/>
    <mergeCell ref="I214:I217"/>
    <mergeCell ref="K214:K217"/>
    <mergeCell ref="L214:L217"/>
    <mergeCell ref="M214:M217"/>
    <mergeCell ref="G201:G204"/>
    <mergeCell ref="I201:I204"/>
    <mergeCell ref="K201:K204"/>
    <mergeCell ref="L201:L204"/>
    <mergeCell ref="M201:M204"/>
    <mergeCell ref="G205:G208"/>
    <mergeCell ref="I205:I208"/>
    <mergeCell ref="K205:K208"/>
    <mergeCell ref="L205:L208"/>
    <mergeCell ref="M205:M208"/>
    <mergeCell ref="G195:G196"/>
    <mergeCell ref="I195:I196"/>
    <mergeCell ref="K195:K196"/>
    <mergeCell ref="L195:L196"/>
    <mergeCell ref="M195:M196"/>
    <mergeCell ref="G197:G200"/>
    <mergeCell ref="I197:I200"/>
    <mergeCell ref="K197:K200"/>
    <mergeCell ref="L197:L200"/>
    <mergeCell ref="M197:M200"/>
    <mergeCell ref="G190:G191"/>
    <mergeCell ref="I190:I191"/>
    <mergeCell ref="K190:K191"/>
    <mergeCell ref="L190:L191"/>
    <mergeCell ref="M190:M191"/>
    <mergeCell ref="G192:G194"/>
    <mergeCell ref="I192:I194"/>
    <mergeCell ref="K192:K194"/>
    <mergeCell ref="L192:L194"/>
    <mergeCell ref="M192:M194"/>
    <mergeCell ref="G183:G184"/>
    <mergeCell ref="I183:I184"/>
    <mergeCell ref="K183:K184"/>
    <mergeCell ref="L183:L184"/>
    <mergeCell ref="M183:M184"/>
    <mergeCell ref="G185:G186"/>
    <mergeCell ref="I185:I186"/>
    <mergeCell ref="K185:K186"/>
    <mergeCell ref="L185:L186"/>
    <mergeCell ref="M185:M186"/>
    <mergeCell ref="G165:G168"/>
    <mergeCell ref="I165:I168"/>
    <mergeCell ref="K165:K168"/>
    <mergeCell ref="L165:L168"/>
    <mergeCell ref="M165:M168"/>
    <mergeCell ref="G179:G182"/>
    <mergeCell ref="I179:I182"/>
    <mergeCell ref="K179:K182"/>
    <mergeCell ref="L179:L182"/>
    <mergeCell ref="M179:M182"/>
    <mergeCell ref="G175:G178"/>
    <mergeCell ref="I175:I178"/>
    <mergeCell ref="K175:K178"/>
    <mergeCell ref="L175:L178"/>
    <mergeCell ref="M175:M178"/>
    <mergeCell ref="L136:L139"/>
    <mergeCell ref="M136:M139"/>
    <mergeCell ref="G140:G141"/>
    <mergeCell ref="I140:I141"/>
    <mergeCell ref="K140:K141"/>
    <mergeCell ref="L140:L141"/>
    <mergeCell ref="M140:M141"/>
    <mergeCell ref="G156:G159"/>
    <mergeCell ref="I156:I159"/>
    <mergeCell ref="K156:K159"/>
    <mergeCell ref="L156:L159"/>
    <mergeCell ref="M156:M159"/>
    <mergeCell ref="G161:G164"/>
    <mergeCell ref="I161:I164"/>
    <mergeCell ref="K161:K164"/>
    <mergeCell ref="L161:L164"/>
    <mergeCell ref="M161:M164"/>
    <mergeCell ref="G148:G151"/>
    <mergeCell ref="I148:I151"/>
    <mergeCell ref="K148:K151"/>
    <mergeCell ref="L148:L151"/>
    <mergeCell ref="M148:M151"/>
    <mergeCell ref="G152:G155"/>
    <mergeCell ref="I152:I155"/>
    <mergeCell ref="K152:K155"/>
    <mergeCell ref="L152:L155"/>
    <mergeCell ref="M152:M155"/>
    <mergeCell ref="G142:G145"/>
    <mergeCell ref="I142:I145"/>
    <mergeCell ref="K142:K145"/>
    <mergeCell ref="L142:L145"/>
    <mergeCell ref="G116:G119"/>
    <mergeCell ref="I116:I119"/>
    <mergeCell ref="K116:K119"/>
    <mergeCell ref="L116:L119"/>
    <mergeCell ref="M116:M119"/>
    <mergeCell ref="G120:G123"/>
    <mergeCell ref="I120:I123"/>
    <mergeCell ref="K120:K123"/>
    <mergeCell ref="L120:L123"/>
    <mergeCell ref="M120:M123"/>
    <mergeCell ref="G107:G110"/>
    <mergeCell ref="I107:I110"/>
    <mergeCell ref="K107:K110"/>
    <mergeCell ref="L107:L110"/>
    <mergeCell ref="M107:M110"/>
    <mergeCell ref="G111:G114"/>
    <mergeCell ref="I111:I114"/>
    <mergeCell ref="K111:K114"/>
    <mergeCell ref="L111:L114"/>
    <mergeCell ref="M111:M114"/>
    <mergeCell ref="G101:G102"/>
    <mergeCell ref="I101:I102"/>
    <mergeCell ref="K101:K102"/>
    <mergeCell ref="L101:L102"/>
    <mergeCell ref="M101:M102"/>
    <mergeCell ref="G103:G106"/>
    <mergeCell ref="I103:I106"/>
    <mergeCell ref="K103:K106"/>
    <mergeCell ref="L103:L106"/>
    <mergeCell ref="M103:M106"/>
    <mergeCell ref="G95:G96"/>
    <mergeCell ref="I95:I96"/>
    <mergeCell ref="K95:K96"/>
    <mergeCell ref="L95:L96"/>
    <mergeCell ref="M95:M96"/>
    <mergeCell ref="G97:G100"/>
    <mergeCell ref="I97:I100"/>
    <mergeCell ref="K97:K100"/>
    <mergeCell ref="L97:L100"/>
    <mergeCell ref="M97:M100"/>
    <mergeCell ref="G73:G76"/>
    <mergeCell ref="I73:I76"/>
    <mergeCell ref="K73:K76"/>
    <mergeCell ref="L73:L76"/>
    <mergeCell ref="M73:M76"/>
    <mergeCell ref="G89:G92"/>
    <mergeCell ref="I89:I92"/>
    <mergeCell ref="K89:K92"/>
    <mergeCell ref="L89:L92"/>
    <mergeCell ref="M89:M92"/>
    <mergeCell ref="G64:G67"/>
    <mergeCell ref="I64:I67"/>
    <mergeCell ref="K64:K67"/>
    <mergeCell ref="L64:L67"/>
    <mergeCell ref="M64:M67"/>
    <mergeCell ref="G69:G72"/>
    <mergeCell ref="I69:I72"/>
    <mergeCell ref="K69:K72"/>
    <mergeCell ref="L69:L72"/>
    <mergeCell ref="M69:M72"/>
    <mergeCell ref="G77:G80"/>
    <mergeCell ref="I77:I80"/>
    <mergeCell ref="K77:K80"/>
    <mergeCell ref="L77:L80"/>
    <mergeCell ref="M77:M80"/>
    <mergeCell ref="G81:G84"/>
    <mergeCell ref="I81:I84"/>
    <mergeCell ref="K81:K84"/>
    <mergeCell ref="L81:L84"/>
    <mergeCell ref="M81:M84"/>
    <mergeCell ref="K35:K38"/>
    <mergeCell ref="L35:L38"/>
    <mergeCell ref="M35:M38"/>
    <mergeCell ref="G39:G42"/>
    <mergeCell ref="I39:I42"/>
    <mergeCell ref="G56:G59"/>
    <mergeCell ref="I56:I59"/>
    <mergeCell ref="K56:K59"/>
    <mergeCell ref="L56:L59"/>
    <mergeCell ref="M56:M59"/>
    <mergeCell ref="G60:G63"/>
    <mergeCell ref="I60:I63"/>
    <mergeCell ref="K60:K63"/>
    <mergeCell ref="L60:L63"/>
    <mergeCell ref="M60:M63"/>
    <mergeCell ref="G50:G53"/>
    <mergeCell ref="I50:I53"/>
    <mergeCell ref="K50:K53"/>
    <mergeCell ref="L50:L53"/>
    <mergeCell ref="M50:M53"/>
    <mergeCell ref="G54:G55"/>
    <mergeCell ref="I54:I55"/>
    <mergeCell ref="K54:K55"/>
    <mergeCell ref="L54:L55"/>
    <mergeCell ref="M54:M55"/>
    <mergeCell ref="G11:G14"/>
    <mergeCell ref="I11:I14"/>
    <mergeCell ref="K11:K14"/>
    <mergeCell ref="L11:L14"/>
    <mergeCell ref="M11:M14"/>
    <mergeCell ref="G43:G45"/>
    <mergeCell ref="I43:I45"/>
    <mergeCell ref="K43:K45"/>
    <mergeCell ref="L43:L45"/>
    <mergeCell ref="M43:M45"/>
    <mergeCell ref="G48:G49"/>
    <mergeCell ref="I48:I49"/>
    <mergeCell ref="K48:K49"/>
    <mergeCell ref="L48:L49"/>
    <mergeCell ref="M48:M49"/>
    <mergeCell ref="G24:G27"/>
    <mergeCell ref="I24:I27"/>
    <mergeCell ref="K24:K27"/>
    <mergeCell ref="L24:L27"/>
    <mergeCell ref="M24:M27"/>
    <mergeCell ref="G28:G31"/>
    <mergeCell ref="I28:I31"/>
    <mergeCell ref="K28:K31"/>
    <mergeCell ref="L28:L31"/>
    <mergeCell ref="M28:M31"/>
    <mergeCell ref="G32:G34"/>
    <mergeCell ref="I32:I34"/>
    <mergeCell ref="K32:K34"/>
    <mergeCell ref="L32:L34"/>
    <mergeCell ref="M32:M34"/>
    <mergeCell ref="G35:G38"/>
    <mergeCell ref="I35:I38"/>
    <mergeCell ref="I146:I147"/>
    <mergeCell ref="K146:K147"/>
    <mergeCell ref="L146:L147"/>
    <mergeCell ref="M146:M147"/>
    <mergeCell ref="G136:G139"/>
    <mergeCell ref="I136:I139"/>
    <mergeCell ref="K136:K139"/>
    <mergeCell ref="G3:G5"/>
    <mergeCell ref="I3:I5"/>
    <mergeCell ref="K3:K5"/>
    <mergeCell ref="L3:L5"/>
    <mergeCell ref="M3:M5"/>
    <mergeCell ref="G6:G8"/>
    <mergeCell ref="I6:I8"/>
    <mergeCell ref="K6:K8"/>
    <mergeCell ref="L6:L8"/>
    <mergeCell ref="M6:M8"/>
    <mergeCell ref="G15:G18"/>
    <mergeCell ref="I15:I18"/>
    <mergeCell ref="K15:K18"/>
    <mergeCell ref="L15:L18"/>
    <mergeCell ref="M15:M18"/>
    <mergeCell ref="G19:G22"/>
    <mergeCell ref="I19:I22"/>
    <mergeCell ref="K19:K22"/>
    <mergeCell ref="L19:L22"/>
    <mergeCell ref="M19:M22"/>
    <mergeCell ref="G9:G10"/>
    <mergeCell ref="I9:I10"/>
    <mergeCell ref="K9:K10"/>
    <mergeCell ref="L9:L10"/>
    <mergeCell ref="M9:M10"/>
    <mergeCell ref="L273:L276"/>
    <mergeCell ref="M273:M276"/>
    <mergeCell ref="M238:M241"/>
    <mergeCell ref="G242:G245"/>
    <mergeCell ref="I242:I245"/>
    <mergeCell ref="K242:K245"/>
    <mergeCell ref="L242:L245"/>
    <mergeCell ref="M242:M245"/>
    <mergeCell ref="G230:G233"/>
    <mergeCell ref="I230:I233"/>
    <mergeCell ref="G124:G127"/>
    <mergeCell ref="I124:I127"/>
    <mergeCell ref="K124:K127"/>
    <mergeCell ref="L124:L127"/>
    <mergeCell ref="M124:M127"/>
    <mergeCell ref="G128:G131"/>
    <mergeCell ref="I128:I131"/>
    <mergeCell ref="K128:K131"/>
    <mergeCell ref="L128:L131"/>
    <mergeCell ref="M128:M131"/>
    <mergeCell ref="G171:G174"/>
    <mergeCell ref="I171:I174"/>
    <mergeCell ref="K171:K174"/>
    <mergeCell ref="L171:L174"/>
    <mergeCell ref="M171:M174"/>
    <mergeCell ref="G169:G170"/>
    <mergeCell ref="I169:I170"/>
    <mergeCell ref="K169:K170"/>
    <mergeCell ref="L169:L170"/>
    <mergeCell ref="M169:M170"/>
    <mergeCell ref="M142:M145"/>
    <mergeCell ref="G146:G147"/>
    <mergeCell ref="I371:I374"/>
    <mergeCell ref="K371:K374"/>
    <mergeCell ref="L371:L374"/>
    <mergeCell ref="M371:M374"/>
    <mergeCell ref="G375:G378"/>
    <mergeCell ref="I375:I378"/>
    <mergeCell ref="I340:I343"/>
    <mergeCell ref="K340:K343"/>
    <mergeCell ref="L340:L343"/>
    <mergeCell ref="M340:M343"/>
    <mergeCell ref="G344:G347"/>
    <mergeCell ref="I344:I347"/>
    <mergeCell ref="K344:K347"/>
    <mergeCell ref="L344:L347"/>
    <mergeCell ref="G218:G221"/>
    <mergeCell ref="I218:I221"/>
    <mergeCell ref="K218:K221"/>
    <mergeCell ref="L218:L221"/>
    <mergeCell ref="M218:M221"/>
    <mergeCell ref="G222:G225"/>
    <mergeCell ref="I222:I225"/>
    <mergeCell ref="K222:K225"/>
    <mergeCell ref="L222:L225"/>
    <mergeCell ref="M222:M225"/>
    <mergeCell ref="G269:G272"/>
    <mergeCell ref="I269:I272"/>
    <mergeCell ref="K269:K272"/>
    <mergeCell ref="L269:L272"/>
    <mergeCell ref="M269:M272"/>
    <mergeCell ref="G273:G276"/>
    <mergeCell ref="I273:I276"/>
    <mergeCell ref="K273:K276"/>
    <mergeCell ref="I1309:I1312"/>
    <mergeCell ref="K1309:K1312"/>
    <mergeCell ref="L1309:L1312"/>
    <mergeCell ref="M1309:M1312"/>
    <mergeCell ref="K1252:K1255"/>
    <mergeCell ref="L1252:L1255"/>
    <mergeCell ref="M1252:M1255"/>
    <mergeCell ref="G1283:G1284"/>
    <mergeCell ref="I1283:I1284"/>
    <mergeCell ref="K1283:K1284"/>
    <mergeCell ref="M1041:M1044"/>
    <mergeCell ref="G1049:G1052"/>
    <mergeCell ref="I1049:I1052"/>
    <mergeCell ref="K1049:K1052"/>
    <mergeCell ref="L1049:L1052"/>
    <mergeCell ref="M1049:M1052"/>
    <mergeCell ref="G1081:G1082"/>
    <mergeCell ref="I1081:I1082"/>
    <mergeCell ref="K1081:K1082"/>
    <mergeCell ref="L1081:L1082"/>
    <mergeCell ref="M1081:M1082"/>
    <mergeCell ref="G1083:G1086"/>
    <mergeCell ref="I1083:I1086"/>
    <mergeCell ref="K1083:K1086"/>
    <mergeCell ref="L1083:L1086"/>
    <mergeCell ref="M1083:M1086"/>
    <mergeCell ref="G1087:G1090"/>
    <mergeCell ref="I1087:I1090"/>
    <mergeCell ref="K1087:K1090"/>
    <mergeCell ref="L1087:L1090"/>
    <mergeCell ref="M1190:M1191"/>
    <mergeCell ref="M1087:M1090"/>
    <mergeCell ref="G1192:G1195"/>
    <mergeCell ref="I1192:I1195"/>
    <mergeCell ref="K1192:K1195"/>
    <mergeCell ref="L1192:L1195"/>
    <mergeCell ref="M1192:M1195"/>
    <mergeCell ref="G1183:G1185"/>
    <mergeCell ref="I1183:I1185"/>
    <mergeCell ref="K1183:K1185"/>
    <mergeCell ref="L1183:L1185"/>
    <mergeCell ref="M1183:M1185"/>
    <mergeCell ref="G1187:G1189"/>
    <mergeCell ref="G1317:G1319"/>
    <mergeCell ref="I1317:I1319"/>
    <mergeCell ref="K1317:K1319"/>
    <mergeCell ref="L1317:L1319"/>
    <mergeCell ref="M1317:M1319"/>
    <mergeCell ref="M1226:M1229"/>
    <mergeCell ref="G1234:G1237"/>
    <mergeCell ref="I1234:I1237"/>
    <mergeCell ref="K1234:K1237"/>
    <mergeCell ref="L1234:L1237"/>
    <mergeCell ref="M1234:M1237"/>
    <mergeCell ref="G1268:G1271"/>
    <mergeCell ref="I1268:I1271"/>
    <mergeCell ref="K1268:K1271"/>
    <mergeCell ref="L1268:L1271"/>
    <mergeCell ref="M1268:M1271"/>
    <mergeCell ref="G1276:G1278"/>
    <mergeCell ref="I1276:I1278"/>
    <mergeCell ref="K1276:K1278"/>
    <mergeCell ref="L1276:L1278"/>
    <mergeCell ref="G1309:G1312"/>
    <mergeCell ref="G1169:G1172"/>
    <mergeCell ref="I1169:I1172"/>
    <mergeCell ref="K1169:K1172"/>
    <mergeCell ref="L1169:L1172"/>
    <mergeCell ref="M1169:M1172"/>
    <mergeCell ref="G379:G382"/>
    <mergeCell ref="I379:I382"/>
    <mergeCell ref="K379:K382"/>
    <mergeCell ref="L379:L382"/>
    <mergeCell ref="M379:M382"/>
    <mergeCell ref="K874:K883"/>
    <mergeCell ref="L874:L883"/>
    <mergeCell ref="M874:M883"/>
    <mergeCell ref="G423:G426"/>
    <mergeCell ref="I423:I426"/>
    <mergeCell ref="K423:K426"/>
    <mergeCell ref="L423:L426"/>
    <mergeCell ref="M423:M426"/>
    <mergeCell ref="G1063:G1066"/>
    <mergeCell ref="I1063:I1066"/>
    <mergeCell ref="K1063:K1066"/>
    <mergeCell ref="L1063:L1066"/>
    <mergeCell ref="M1063:M1066"/>
    <mergeCell ref="G1057:G1058"/>
    <mergeCell ref="I1057:I1058"/>
    <mergeCell ref="K1057:K1058"/>
    <mergeCell ref="L1057:L1058"/>
    <mergeCell ref="M1057:M1058"/>
    <mergeCell ref="G1073:G1076"/>
    <mergeCell ref="K505:K508"/>
    <mergeCell ref="L505:L508"/>
    <mergeCell ref="M505:M508"/>
    <mergeCell ref="I943:I946"/>
    <mergeCell ref="K943:K946"/>
    <mergeCell ref="L943:L946"/>
    <mergeCell ref="M943:M946"/>
    <mergeCell ref="G277:G280"/>
    <mergeCell ref="I277:I280"/>
    <mergeCell ref="K277:K280"/>
    <mergeCell ref="L277:L280"/>
    <mergeCell ref="M277:M280"/>
    <mergeCell ref="G874:G883"/>
    <mergeCell ref="I874:I883"/>
    <mergeCell ref="G609:G617"/>
    <mergeCell ref="I609:I617"/>
    <mergeCell ref="K609:K617"/>
    <mergeCell ref="L609:L617"/>
    <mergeCell ref="M609:M617"/>
    <mergeCell ref="G714:G722"/>
    <mergeCell ref="I714:I722"/>
    <mergeCell ref="K714:K722"/>
    <mergeCell ref="L714:L722"/>
    <mergeCell ref="M714:M722"/>
    <mergeCell ref="G320:G323"/>
    <mergeCell ref="I320:I323"/>
    <mergeCell ref="K320:K323"/>
    <mergeCell ref="L320:L323"/>
    <mergeCell ref="M320:M323"/>
    <mergeCell ref="G324:G327"/>
    <mergeCell ref="I324:I327"/>
    <mergeCell ref="K324:K327"/>
    <mergeCell ref="L324:L327"/>
    <mergeCell ref="M324:M327"/>
    <mergeCell ref="G371:G374"/>
    <mergeCell ref="M509:M512"/>
    <mergeCell ref="G983:G986"/>
    <mergeCell ref="I983:I986"/>
    <mergeCell ref="K983:K986"/>
    <mergeCell ref="L983:L986"/>
    <mergeCell ref="M983:M986"/>
    <mergeCell ref="G1230:G1233"/>
    <mergeCell ref="I1230:I1233"/>
    <mergeCell ref="K1230:K1233"/>
    <mergeCell ref="L1230:L1233"/>
    <mergeCell ref="M1230:M1233"/>
    <mergeCell ref="G226:G229"/>
    <mergeCell ref="I226:I229"/>
    <mergeCell ref="K226:K229"/>
    <mergeCell ref="L226:L229"/>
    <mergeCell ref="M226:M229"/>
    <mergeCell ref="G780:G783"/>
    <mergeCell ref="I780:I783"/>
    <mergeCell ref="K780:K783"/>
    <mergeCell ref="L780:L783"/>
    <mergeCell ref="M780:M783"/>
    <mergeCell ref="G1045:G1048"/>
    <mergeCell ref="I1045:I1048"/>
    <mergeCell ref="K1045:K1048"/>
    <mergeCell ref="L1045:L1048"/>
    <mergeCell ref="M1045:M1048"/>
    <mergeCell ref="G1107:G1110"/>
    <mergeCell ref="I1107:I1110"/>
    <mergeCell ref="K1107:K1110"/>
    <mergeCell ref="L1107:L1110"/>
    <mergeCell ref="M1107:M1110"/>
    <mergeCell ref="G943:G946"/>
    <mergeCell ref="G1313:G1316"/>
    <mergeCell ref="I1313:I1316"/>
    <mergeCell ref="K1313:K1316"/>
    <mergeCell ref="L1313:L1316"/>
    <mergeCell ref="M1313:M1316"/>
    <mergeCell ref="K39:K42"/>
    <mergeCell ref="L39:L42"/>
    <mergeCell ref="M39:M42"/>
    <mergeCell ref="G85:G88"/>
    <mergeCell ref="I85:I88"/>
    <mergeCell ref="K85:K88"/>
    <mergeCell ref="L85:L88"/>
    <mergeCell ref="M85:M88"/>
    <mergeCell ref="G328:G331"/>
    <mergeCell ref="I328:I331"/>
    <mergeCell ref="K328:K331"/>
    <mergeCell ref="L328:L331"/>
    <mergeCell ref="M328:M331"/>
    <mergeCell ref="G465:G468"/>
    <mergeCell ref="I465:I468"/>
    <mergeCell ref="K465:K468"/>
    <mergeCell ref="L465:L468"/>
    <mergeCell ref="M465:M468"/>
    <mergeCell ref="G132:G135"/>
    <mergeCell ref="I132:I135"/>
    <mergeCell ref="K132:K135"/>
    <mergeCell ref="L132:L135"/>
    <mergeCell ref="M132:M135"/>
    <mergeCell ref="G509:G512"/>
    <mergeCell ref="I509:I512"/>
    <mergeCell ref="K509:K512"/>
    <mergeCell ref="L509:L51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879A-5C57-40D3-AD67-274257A14155}">
  <dimension ref="A2:W78"/>
  <sheetViews>
    <sheetView topLeftCell="A3" zoomScale="80" zoomScaleNormal="80" workbookViewId="0">
      <pane xSplit="2" ySplit="2" topLeftCell="C5" activePane="bottomRight" state="frozen"/>
      <selection activeCell="A3" sqref="A3"/>
      <selection pane="topRight" activeCell="C3" sqref="C3"/>
      <selection pane="bottomLeft" activeCell="A10" sqref="A10"/>
      <selection pane="bottomRight" activeCell="A4" sqref="A4"/>
    </sheetView>
  </sheetViews>
  <sheetFormatPr defaultRowHeight="15" x14ac:dyDescent="0.25"/>
  <cols>
    <col min="1" max="1" width="12.140625" bestFit="1" customWidth="1"/>
    <col min="2" max="2" width="23.85546875" bestFit="1" customWidth="1"/>
    <col min="3" max="3" width="20.7109375" bestFit="1" customWidth="1"/>
    <col min="4" max="8" width="20.7109375" customWidth="1"/>
    <col min="9" max="13" width="20.7109375" style="7" customWidth="1"/>
    <col min="14" max="15" width="16" style="7" customWidth="1"/>
    <col min="16" max="16" width="16" style="9" customWidth="1"/>
    <col min="17" max="17" width="16" style="7" customWidth="1"/>
    <col min="18" max="18" width="34.42578125" style="9" bestFit="1" customWidth="1"/>
    <col min="19" max="19" width="27" bestFit="1" customWidth="1"/>
    <col min="20" max="20" width="27.7109375" bestFit="1" customWidth="1"/>
    <col min="21" max="21" width="20.28515625" bestFit="1" customWidth="1"/>
    <col min="22" max="22" width="15.85546875" bestFit="1" customWidth="1"/>
    <col min="23" max="23" width="9.140625" style="10"/>
  </cols>
  <sheetData>
    <row r="2" spans="1:23" ht="21" x14ac:dyDescent="0.35">
      <c r="C2" s="6" t="s">
        <v>100</v>
      </c>
      <c r="E2" s="8"/>
      <c r="F2" s="8"/>
    </row>
    <row r="4" spans="1:23" s="127" customFormat="1" ht="27" customHeight="1" x14ac:dyDescent="0.25">
      <c r="A4" s="127" t="s">
        <v>15</v>
      </c>
      <c r="B4" s="127" t="s">
        <v>104</v>
      </c>
      <c r="C4" s="127" t="s">
        <v>105</v>
      </c>
      <c r="D4" s="128">
        <v>2003</v>
      </c>
      <c r="E4" s="128">
        <v>2004</v>
      </c>
      <c r="F4" s="128">
        <v>2005</v>
      </c>
      <c r="G4" s="128">
        <v>2006</v>
      </c>
      <c r="H4" s="128">
        <v>2007</v>
      </c>
      <c r="I4" s="128">
        <v>2008</v>
      </c>
      <c r="J4" s="128">
        <v>2009</v>
      </c>
      <c r="K4" s="128">
        <v>2010</v>
      </c>
      <c r="L4" s="128">
        <v>2011</v>
      </c>
      <c r="M4" s="128">
        <v>2012</v>
      </c>
      <c r="N4" s="128">
        <v>2013</v>
      </c>
      <c r="O4" s="128">
        <v>2014</v>
      </c>
      <c r="P4" s="129">
        <v>2015</v>
      </c>
      <c r="Q4" s="128">
        <v>2016</v>
      </c>
      <c r="R4" s="130">
        <v>2017</v>
      </c>
      <c r="S4" s="128">
        <v>2018</v>
      </c>
      <c r="T4" s="128">
        <v>2019</v>
      </c>
      <c r="U4" s="128">
        <v>2020</v>
      </c>
      <c r="V4" s="128">
        <v>2021</v>
      </c>
      <c r="W4" s="131"/>
    </row>
    <row r="5" spans="1:23" s="15" customFormat="1" ht="18.75" x14ac:dyDescent="0.3">
      <c r="A5" t="s">
        <v>62</v>
      </c>
      <c r="B5" t="s">
        <v>106</v>
      </c>
      <c r="C5" s="10" t="s">
        <v>119</v>
      </c>
      <c r="D5" s="13" t="s">
        <v>2</v>
      </c>
      <c r="E5" s="13" t="s">
        <v>2</v>
      </c>
      <c r="F5" s="13" t="s">
        <v>2</v>
      </c>
      <c r="G5" s="12" t="s">
        <v>1</v>
      </c>
      <c r="H5" s="13" t="s">
        <v>2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4" t="s">
        <v>0</v>
      </c>
      <c r="P5" s="14" t="s">
        <v>0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6"/>
    </row>
    <row r="6" spans="1:23" s="15" customFormat="1" ht="18.75" x14ac:dyDescent="0.3">
      <c r="A6"/>
      <c r="B6"/>
      <c r="C6" s="10" t="s">
        <v>119</v>
      </c>
      <c r="D6" s="17" t="s">
        <v>107</v>
      </c>
      <c r="E6" s="17" t="s">
        <v>107</v>
      </c>
      <c r="F6" s="17" t="s">
        <v>107</v>
      </c>
      <c r="G6" s="19" t="s">
        <v>109</v>
      </c>
      <c r="H6" s="18" t="s">
        <v>108</v>
      </c>
      <c r="I6" s="19" t="s">
        <v>109</v>
      </c>
      <c r="J6" s="17" t="s">
        <v>107</v>
      </c>
      <c r="K6" s="17" t="s">
        <v>107</v>
      </c>
      <c r="L6" s="17" t="s">
        <v>107</v>
      </c>
      <c r="M6" s="17" t="s">
        <v>107</v>
      </c>
      <c r="N6" s="17" t="s">
        <v>107</v>
      </c>
      <c r="O6" s="19" t="s">
        <v>109</v>
      </c>
      <c r="P6" s="17" t="s">
        <v>107</v>
      </c>
      <c r="Q6" s="18" t="s">
        <v>108</v>
      </c>
      <c r="R6" s="17" t="s">
        <v>107</v>
      </c>
      <c r="S6" s="17" t="s">
        <v>107</v>
      </c>
      <c r="T6" s="17" t="s">
        <v>107</v>
      </c>
      <c r="U6" s="17" t="s">
        <v>107</v>
      </c>
      <c r="V6" s="17" t="s">
        <v>107</v>
      </c>
      <c r="W6" s="16"/>
    </row>
    <row r="7" spans="1:23" s="15" customFormat="1" ht="18.75" x14ac:dyDescent="0.3">
      <c r="A7"/>
      <c r="B7"/>
      <c r="D7" s="17"/>
      <c r="E7" s="17"/>
      <c r="F7" s="17"/>
      <c r="G7" s="19"/>
      <c r="H7" s="18"/>
      <c r="I7" s="19"/>
      <c r="J7" s="17"/>
      <c r="K7" s="17"/>
      <c r="L7" s="17"/>
      <c r="M7" s="17"/>
      <c r="N7" s="17"/>
      <c r="O7" s="17"/>
      <c r="P7" s="17"/>
      <c r="Q7" s="17"/>
      <c r="R7" s="17"/>
      <c r="W7" s="16"/>
    </row>
    <row r="8" spans="1:23" s="10" customFormat="1" x14ac:dyDescent="0.25">
      <c r="A8" t="s">
        <v>62</v>
      </c>
      <c r="B8" t="s">
        <v>110</v>
      </c>
      <c r="C8" s="10" t="s">
        <v>119</v>
      </c>
      <c r="D8" s="13" t="s">
        <v>2</v>
      </c>
      <c r="E8" s="13" t="s">
        <v>2</v>
      </c>
      <c r="F8" s="13" t="s">
        <v>2</v>
      </c>
      <c r="G8" s="20" t="s">
        <v>1</v>
      </c>
      <c r="H8" s="12" t="s">
        <v>1</v>
      </c>
      <c r="I8" s="20" t="s">
        <v>1</v>
      </c>
      <c r="J8" s="13" t="s">
        <v>2</v>
      </c>
      <c r="K8" s="13" t="s">
        <v>2</v>
      </c>
      <c r="L8" s="13" t="s">
        <v>2</v>
      </c>
      <c r="M8" s="13" t="s">
        <v>2</v>
      </c>
      <c r="N8" s="13" t="s">
        <v>2</v>
      </c>
      <c r="O8" s="13" t="s">
        <v>2</v>
      </c>
      <c r="P8" s="13" t="s">
        <v>2</v>
      </c>
      <c r="Q8" s="13" t="s">
        <v>2</v>
      </c>
      <c r="R8" s="13" t="s">
        <v>2</v>
      </c>
      <c r="S8" s="13" t="s">
        <v>2</v>
      </c>
      <c r="T8" s="13" t="s">
        <v>2</v>
      </c>
      <c r="U8" s="12" t="s">
        <v>1</v>
      </c>
      <c r="V8" s="13" t="s">
        <v>2</v>
      </c>
    </row>
    <row r="9" spans="1:23" s="10" customFormat="1" ht="18" x14ac:dyDescent="0.25">
      <c r="C9" s="10" t="s">
        <v>119</v>
      </c>
      <c r="D9" s="17" t="s">
        <v>107</v>
      </c>
      <c r="E9" s="17" t="s">
        <v>107</v>
      </c>
      <c r="F9" s="17" t="s">
        <v>107</v>
      </c>
      <c r="G9" s="19" t="s">
        <v>109</v>
      </c>
      <c r="H9" s="17" t="s">
        <v>107</v>
      </c>
      <c r="I9" s="19" t="s">
        <v>109</v>
      </c>
      <c r="J9" s="18" t="s">
        <v>108</v>
      </c>
      <c r="K9" s="17" t="s">
        <v>107</v>
      </c>
      <c r="L9" s="17" t="s">
        <v>107</v>
      </c>
      <c r="M9" s="17" t="s">
        <v>107</v>
      </c>
      <c r="N9" s="17" t="s">
        <v>107</v>
      </c>
      <c r="O9" s="17" t="s">
        <v>107</v>
      </c>
      <c r="P9" s="17" t="s">
        <v>107</v>
      </c>
      <c r="Q9" s="17" t="s">
        <v>107</v>
      </c>
      <c r="R9" s="17" t="s">
        <v>107</v>
      </c>
      <c r="S9" s="17" t="s">
        <v>107</v>
      </c>
      <c r="T9" s="17" t="s">
        <v>107</v>
      </c>
      <c r="U9" s="19" t="s">
        <v>109</v>
      </c>
      <c r="V9" s="18" t="s">
        <v>108</v>
      </c>
    </row>
    <row r="10" spans="1:23" s="10" customFormat="1" ht="18" x14ac:dyDescent="0.25">
      <c r="I10" s="21"/>
      <c r="J10" s="17"/>
      <c r="K10" s="17"/>
      <c r="L10" s="17"/>
      <c r="M10" s="17"/>
      <c r="N10" s="17"/>
      <c r="O10" s="17"/>
      <c r="P10" s="17"/>
      <c r="Q10" s="17"/>
      <c r="R10" s="17"/>
    </row>
    <row r="11" spans="1:23" s="10" customFormat="1" x14ac:dyDescent="0.25">
      <c r="A11" t="s">
        <v>62</v>
      </c>
      <c r="B11" t="s">
        <v>87</v>
      </c>
      <c r="C11" s="10" t="s">
        <v>119</v>
      </c>
      <c r="D11" s="12" t="s">
        <v>1</v>
      </c>
      <c r="E11" s="13" t="s">
        <v>2</v>
      </c>
      <c r="F11" s="12" t="s">
        <v>1</v>
      </c>
      <c r="G11" s="12" t="s">
        <v>1</v>
      </c>
      <c r="H11" s="12" t="s">
        <v>1</v>
      </c>
      <c r="I11" s="12" t="s">
        <v>1</v>
      </c>
      <c r="J11" s="12" t="s">
        <v>1</v>
      </c>
      <c r="K11" s="13" t="s">
        <v>2</v>
      </c>
      <c r="L11" s="20" t="s">
        <v>1</v>
      </c>
      <c r="M11" s="12" t="s">
        <v>1</v>
      </c>
      <c r="N11" s="12" t="s">
        <v>1</v>
      </c>
      <c r="O11" s="12" t="s">
        <v>1</v>
      </c>
      <c r="P11" s="12" t="s">
        <v>1</v>
      </c>
      <c r="Q11" s="20" t="s">
        <v>1</v>
      </c>
      <c r="R11" s="12" t="s">
        <v>1</v>
      </c>
      <c r="S11" s="12" t="s">
        <v>1</v>
      </c>
      <c r="T11" s="12" t="s">
        <v>1</v>
      </c>
      <c r="U11" s="12" t="s">
        <v>1</v>
      </c>
      <c r="V11" s="12" t="s">
        <v>1</v>
      </c>
    </row>
    <row r="12" spans="1:23" s="10" customFormat="1" ht="18" x14ac:dyDescent="0.25">
      <c r="C12" s="10" t="s">
        <v>119</v>
      </c>
      <c r="E12" s="18" t="s">
        <v>108</v>
      </c>
      <c r="F12" s="19" t="s">
        <v>109</v>
      </c>
      <c r="G12" s="17" t="s">
        <v>107</v>
      </c>
      <c r="H12" s="17" t="s">
        <v>107</v>
      </c>
      <c r="I12" s="17" t="s">
        <v>107</v>
      </c>
      <c r="J12" s="17" t="s">
        <v>107</v>
      </c>
      <c r="K12" s="18" t="s">
        <v>108</v>
      </c>
      <c r="L12" s="19" t="s">
        <v>109</v>
      </c>
      <c r="M12" s="17" t="s">
        <v>107</v>
      </c>
      <c r="N12" s="17" t="s">
        <v>107</v>
      </c>
      <c r="O12" s="17" t="s">
        <v>107</v>
      </c>
      <c r="P12" s="17" t="s">
        <v>107</v>
      </c>
      <c r="Q12" s="17" t="s">
        <v>107</v>
      </c>
      <c r="R12" s="17" t="s">
        <v>107</v>
      </c>
      <c r="S12" s="17" t="s">
        <v>107</v>
      </c>
      <c r="T12" s="17" t="s">
        <v>107</v>
      </c>
      <c r="U12" s="17" t="s">
        <v>107</v>
      </c>
      <c r="V12" s="17" t="s">
        <v>107</v>
      </c>
    </row>
    <row r="13" spans="1:23" s="10" customFormat="1" ht="18" x14ac:dyDescent="0.25">
      <c r="I13" s="9"/>
      <c r="J13" s="17"/>
      <c r="K13" s="18"/>
      <c r="L13" s="17"/>
      <c r="M13" s="19"/>
      <c r="N13" s="17"/>
      <c r="O13" s="17"/>
      <c r="P13" s="17"/>
      <c r="Q13" s="17"/>
      <c r="R13" s="17"/>
    </row>
    <row r="14" spans="1:23" s="10" customFormat="1" x14ac:dyDescent="0.25">
      <c r="A14" t="s">
        <v>62</v>
      </c>
      <c r="B14" t="s">
        <v>69</v>
      </c>
      <c r="C14" s="10" t="s">
        <v>119</v>
      </c>
      <c r="D14" s="13" t="s">
        <v>2</v>
      </c>
      <c r="E14" s="13" t="s">
        <v>2</v>
      </c>
      <c r="F14" s="13" t="s">
        <v>2</v>
      </c>
      <c r="G14" s="13" t="s">
        <v>2</v>
      </c>
      <c r="H14" s="13" t="s">
        <v>2</v>
      </c>
      <c r="I14" s="12" t="s">
        <v>1</v>
      </c>
      <c r="J14" s="13" t="s">
        <v>2</v>
      </c>
      <c r="K14" s="13" t="s">
        <v>2</v>
      </c>
      <c r="L14" s="13" t="s">
        <v>2</v>
      </c>
      <c r="M14" s="13" t="s">
        <v>2</v>
      </c>
      <c r="N14" s="12" t="s">
        <v>1</v>
      </c>
      <c r="O14" s="13" t="s">
        <v>2</v>
      </c>
      <c r="P14" s="20" t="s">
        <v>1</v>
      </c>
      <c r="Q14" s="13" t="s">
        <v>2</v>
      </c>
      <c r="R14" s="13" t="s">
        <v>2</v>
      </c>
      <c r="S14" s="13" t="s">
        <v>2</v>
      </c>
      <c r="T14" s="13" t="s">
        <v>2</v>
      </c>
      <c r="U14" s="12" t="s">
        <v>1</v>
      </c>
      <c r="V14" s="13" t="s">
        <v>2</v>
      </c>
    </row>
    <row r="15" spans="1:23" s="10" customFormat="1" ht="18" x14ac:dyDescent="0.25">
      <c r="C15" s="10" t="s">
        <v>119</v>
      </c>
      <c r="E15" s="17" t="s">
        <v>107</v>
      </c>
      <c r="F15" s="17" t="s">
        <v>107</v>
      </c>
      <c r="G15" s="17" t="s">
        <v>107</v>
      </c>
      <c r="H15" s="17" t="s">
        <v>107</v>
      </c>
      <c r="I15" s="19" t="s">
        <v>109</v>
      </c>
      <c r="J15" s="17" t="s">
        <v>107</v>
      </c>
      <c r="K15" s="17" t="s">
        <v>107</v>
      </c>
      <c r="L15" s="17" t="s">
        <v>107</v>
      </c>
      <c r="M15" s="17" t="s">
        <v>107</v>
      </c>
      <c r="N15" s="19" t="s">
        <v>109</v>
      </c>
      <c r="O15" s="18" t="s">
        <v>108</v>
      </c>
      <c r="P15" s="19" t="s">
        <v>109</v>
      </c>
      <c r="Q15" s="18" t="s">
        <v>108</v>
      </c>
      <c r="R15" s="17" t="s">
        <v>107</v>
      </c>
      <c r="S15" s="17" t="s">
        <v>107</v>
      </c>
      <c r="T15" s="17" t="s">
        <v>107</v>
      </c>
      <c r="U15" s="19" t="s">
        <v>109</v>
      </c>
      <c r="V15" s="18" t="s">
        <v>108</v>
      </c>
    </row>
    <row r="16" spans="1:23" s="10" customFormat="1" ht="18" x14ac:dyDescent="0.25">
      <c r="I16" s="9"/>
      <c r="J16" s="17"/>
      <c r="K16" s="17"/>
      <c r="L16" s="17"/>
      <c r="M16" s="17"/>
      <c r="N16" s="19"/>
      <c r="O16" s="18"/>
      <c r="P16" s="17"/>
      <c r="Q16" s="17"/>
      <c r="R16" s="17"/>
    </row>
    <row r="17" spans="1:22" s="10" customFormat="1" x14ac:dyDescent="0.25">
      <c r="A17" t="s">
        <v>62</v>
      </c>
      <c r="B17" t="s">
        <v>79</v>
      </c>
      <c r="C17" s="10" t="s">
        <v>119</v>
      </c>
      <c r="D17" s="13" t="s">
        <v>2</v>
      </c>
      <c r="E17" s="13" t="s">
        <v>2</v>
      </c>
      <c r="F17" s="13" t="s">
        <v>2</v>
      </c>
      <c r="G17" s="13" t="s">
        <v>2</v>
      </c>
      <c r="H17" s="13" t="s">
        <v>2</v>
      </c>
      <c r="I17" s="13" t="s">
        <v>2</v>
      </c>
      <c r="J17" s="13" t="s">
        <v>2</v>
      </c>
      <c r="K17" s="22" t="s">
        <v>1</v>
      </c>
      <c r="L17" s="13" t="s">
        <v>2</v>
      </c>
      <c r="M17" s="12" t="s">
        <v>1</v>
      </c>
      <c r="N17" s="12" t="s">
        <v>1</v>
      </c>
      <c r="O17" s="12" t="s">
        <v>1</v>
      </c>
      <c r="P17" s="12" t="s">
        <v>1</v>
      </c>
      <c r="Q17" s="12" t="s">
        <v>1</v>
      </c>
      <c r="R17" s="23" t="s">
        <v>2</v>
      </c>
      <c r="S17" s="12" t="s">
        <v>1</v>
      </c>
      <c r="T17" s="12" t="s">
        <v>1</v>
      </c>
      <c r="U17" s="12" t="s">
        <v>1</v>
      </c>
      <c r="V17" s="12" t="s">
        <v>1</v>
      </c>
    </row>
    <row r="18" spans="1:22" s="10" customFormat="1" ht="18" x14ac:dyDescent="0.25">
      <c r="C18" s="10" t="s">
        <v>119</v>
      </c>
      <c r="E18" s="17" t="s">
        <v>107</v>
      </c>
      <c r="F18" s="17" t="s">
        <v>107</v>
      </c>
      <c r="G18" s="17" t="s">
        <v>107</v>
      </c>
      <c r="H18" s="17" t="s">
        <v>107</v>
      </c>
      <c r="I18" s="17" t="s">
        <v>107</v>
      </c>
      <c r="J18" s="17" t="s">
        <v>107</v>
      </c>
      <c r="K18" s="19" t="s">
        <v>109</v>
      </c>
      <c r="L18" s="18" t="s">
        <v>108</v>
      </c>
      <c r="M18" s="19" t="s">
        <v>109</v>
      </c>
      <c r="N18" s="17" t="s">
        <v>107</v>
      </c>
      <c r="O18" s="17" t="s">
        <v>107</v>
      </c>
      <c r="P18" s="17" t="s">
        <v>107</v>
      </c>
      <c r="Q18" s="17" t="s">
        <v>107</v>
      </c>
      <c r="R18" s="18" t="s">
        <v>108</v>
      </c>
      <c r="S18" s="19" t="s">
        <v>109</v>
      </c>
      <c r="T18" s="17" t="s">
        <v>107</v>
      </c>
      <c r="U18" s="17" t="s">
        <v>107</v>
      </c>
      <c r="V18" s="17" t="s">
        <v>107</v>
      </c>
    </row>
    <row r="19" spans="1:22" s="10" customFormat="1" x14ac:dyDescent="0.25">
      <c r="I19" s="9"/>
    </row>
    <row r="20" spans="1:22" s="10" customFormat="1" x14ac:dyDescent="0.25">
      <c r="A20" t="s">
        <v>62</v>
      </c>
      <c r="B20" t="s">
        <v>83</v>
      </c>
      <c r="C20" s="10" t="s">
        <v>119</v>
      </c>
      <c r="D20" s="13" t="s">
        <v>2</v>
      </c>
      <c r="E20" s="12" t="s">
        <v>1</v>
      </c>
      <c r="F20" s="12" t="s">
        <v>1</v>
      </c>
      <c r="G20" s="12" t="s">
        <v>1</v>
      </c>
      <c r="H20" s="12" t="s">
        <v>1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24" t="s">
        <v>0</v>
      </c>
      <c r="O20" s="24" t="s">
        <v>0</v>
      </c>
      <c r="P20" s="12" t="s">
        <v>1</v>
      </c>
      <c r="Q20" s="12" t="s">
        <v>1</v>
      </c>
      <c r="R20" s="12" t="s">
        <v>1</v>
      </c>
      <c r="S20" s="12" t="s">
        <v>1</v>
      </c>
      <c r="T20" s="12" t="s">
        <v>1</v>
      </c>
      <c r="U20" s="12" t="s">
        <v>1</v>
      </c>
      <c r="V20" s="12" t="s">
        <v>1</v>
      </c>
    </row>
    <row r="21" spans="1:22" s="10" customFormat="1" ht="18" x14ac:dyDescent="0.25">
      <c r="C21" s="10" t="s">
        <v>119</v>
      </c>
      <c r="E21" s="19" t="s">
        <v>109</v>
      </c>
      <c r="F21" s="17" t="s">
        <v>107</v>
      </c>
      <c r="G21" s="17" t="s">
        <v>107</v>
      </c>
      <c r="H21" s="17" t="s">
        <v>107</v>
      </c>
      <c r="I21" s="17" t="s">
        <v>107</v>
      </c>
      <c r="J21" s="17" t="s">
        <v>107</v>
      </c>
      <c r="K21" s="17" t="s">
        <v>107</v>
      </c>
      <c r="L21" s="17" t="s">
        <v>107</v>
      </c>
      <c r="M21" s="17" t="s">
        <v>107</v>
      </c>
      <c r="N21" s="19" t="s">
        <v>109</v>
      </c>
      <c r="O21" s="17" t="s">
        <v>107</v>
      </c>
      <c r="P21" s="18" t="s">
        <v>108</v>
      </c>
      <c r="Q21" s="17" t="s">
        <v>107</v>
      </c>
      <c r="R21" s="17" t="s">
        <v>107</v>
      </c>
      <c r="S21" s="17" t="s">
        <v>107</v>
      </c>
      <c r="T21" s="17" t="s">
        <v>107</v>
      </c>
      <c r="U21" s="17" t="s">
        <v>107</v>
      </c>
      <c r="V21" s="17" t="s">
        <v>107</v>
      </c>
    </row>
    <row r="22" spans="1:22" s="10" customFormat="1" ht="18" x14ac:dyDescent="0.25">
      <c r="I22" s="9"/>
      <c r="J22" s="17"/>
      <c r="K22" s="17"/>
      <c r="L22" s="17"/>
      <c r="M22" s="17"/>
      <c r="N22" s="17"/>
      <c r="O22" s="19"/>
      <c r="P22" s="18"/>
      <c r="Q22" s="17"/>
      <c r="R22" s="17"/>
    </row>
    <row r="23" spans="1:22" s="10" customFormat="1" x14ac:dyDescent="0.25">
      <c r="A23" t="s">
        <v>62</v>
      </c>
      <c r="B23" t="s">
        <v>75</v>
      </c>
      <c r="C23" s="10" t="s">
        <v>119</v>
      </c>
      <c r="D23" s="12" t="s">
        <v>1</v>
      </c>
      <c r="E23" s="12" t="s">
        <v>1</v>
      </c>
      <c r="F23" s="12" t="s">
        <v>1</v>
      </c>
      <c r="G23" s="12" t="s">
        <v>1</v>
      </c>
      <c r="H23" s="9"/>
      <c r="I23" s="12" t="s">
        <v>1</v>
      </c>
      <c r="J23" s="14" t="s">
        <v>0</v>
      </c>
      <c r="K23" s="12" t="s">
        <v>1</v>
      </c>
      <c r="L23" s="12" t="s">
        <v>1</v>
      </c>
      <c r="M23" s="12" t="s">
        <v>1</v>
      </c>
      <c r="N23" s="24" t="s">
        <v>0</v>
      </c>
      <c r="O23" s="12" t="s">
        <v>1</v>
      </c>
      <c r="P23" s="12" t="s">
        <v>1</v>
      </c>
      <c r="Q23" s="12" t="s">
        <v>1</v>
      </c>
      <c r="R23" s="12" t="s">
        <v>1</v>
      </c>
      <c r="S23" s="12" t="s">
        <v>1</v>
      </c>
      <c r="T23" s="12" t="s">
        <v>1</v>
      </c>
      <c r="U23" s="12" t="s">
        <v>1</v>
      </c>
      <c r="V23" s="12" t="s">
        <v>1</v>
      </c>
    </row>
    <row r="24" spans="1:22" s="10" customFormat="1" ht="18" x14ac:dyDescent="0.25">
      <c r="C24" s="10" t="s">
        <v>119</v>
      </c>
      <c r="E24" s="17" t="s">
        <v>107</v>
      </c>
      <c r="F24" s="17" t="s">
        <v>107</v>
      </c>
      <c r="G24" s="17" t="s">
        <v>107</v>
      </c>
      <c r="H24" s="25"/>
      <c r="I24" s="17" t="s">
        <v>107</v>
      </c>
      <c r="J24" s="19" t="s">
        <v>109</v>
      </c>
      <c r="K24" s="18" t="s">
        <v>108</v>
      </c>
      <c r="L24" s="17" t="s">
        <v>107</v>
      </c>
      <c r="M24" s="17" t="s">
        <v>107</v>
      </c>
      <c r="N24" s="19" t="s">
        <v>109</v>
      </c>
      <c r="O24" s="18" t="s">
        <v>108</v>
      </c>
      <c r="P24" s="17" t="s">
        <v>107</v>
      </c>
      <c r="Q24" s="17" t="s">
        <v>107</v>
      </c>
      <c r="R24" s="17" t="s">
        <v>107</v>
      </c>
      <c r="S24" s="17" t="s">
        <v>107</v>
      </c>
      <c r="T24" s="17" t="s">
        <v>107</v>
      </c>
      <c r="U24" s="17" t="s">
        <v>107</v>
      </c>
      <c r="V24" s="17" t="s">
        <v>107</v>
      </c>
    </row>
    <row r="25" spans="1:22" s="10" customFormat="1" ht="18" x14ac:dyDescent="0.25">
      <c r="I25" s="9"/>
      <c r="J25" s="17"/>
      <c r="K25" s="17"/>
      <c r="L25" s="17"/>
      <c r="M25" s="17"/>
      <c r="N25" s="19"/>
      <c r="O25" s="18"/>
      <c r="P25" s="17"/>
      <c r="Q25" s="17"/>
      <c r="R25" s="17"/>
    </row>
    <row r="26" spans="1:22" s="10" customFormat="1" x14ac:dyDescent="0.25">
      <c r="A26" t="s">
        <v>62</v>
      </c>
      <c r="B26" t="s">
        <v>72</v>
      </c>
      <c r="C26" s="10" t="s">
        <v>119</v>
      </c>
      <c r="D26" s="13" t="s">
        <v>2</v>
      </c>
      <c r="E26" s="13" t="s">
        <v>2</v>
      </c>
      <c r="F26" s="13" t="s">
        <v>2</v>
      </c>
      <c r="G26" s="13" t="s">
        <v>2</v>
      </c>
      <c r="H26" s="13" t="s">
        <v>2</v>
      </c>
      <c r="I26" s="13" t="s">
        <v>2</v>
      </c>
      <c r="J26" s="13" t="s">
        <v>2</v>
      </c>
      <c r="K26" s="13" t="s">
        <v>2</v>
      </c>
      <c r="L26" s="13" t="s">
        <v>2</v>
      </c>
      <c r="M26" s="13" t="s">
        <v>2</v>
      </c>
      <c r="N26" s="23" t="s">
        <v>2</v>
      </c>
      <c r="O26" s="23" t="s">
        <v>2</v>
      </c>
      <c r="P26" s="23" t="s">
        <v>2</v>
      </c>
      <c r="Q26" s="23" t="s">
        <v>2</v>
      </c>
      <c r="R26" s="23" t="s">
        <v>2</v>
      </c>
      <c r="S26" s="23" t="s">
        <v>2</v>
      </c>
      <c r="T26" s="23" t="s">
        <v>2</v>
      </c>
      <c r="U26" s="23" t="s">
        <v>2</v>
      </c>
      <c r="V26" s="23" t="s">
        <v>2</v>
      </c>
    </row>
    <row r="27" spans="1:22" s="10" customFormat="1" ht="18" x14ac:dyDescent="0.25">
      <c r="C27" s="10" t="s">
        <v>119</v>
      </c>
      <c r="D27" s="17" t="s">
        <v>107</v>
      </c>
      <c r="E27" s="17" t="s">
        <v>107</v>
      </c>
      <c r="F27" s="17" t="s">
        <v>107</v>
      </c>
      <c r="G27" s="17" t="s">
        <v>107</v>
      </c>
      <c r="H27" s="17" t="s">
        <v>107</v>
      </c>
      <c r="I27" s="17" t="s">
        <v>107</v>
      </c>
      <c r="J27" s="17" t="s">
        <v>107</v>
      </c>
      <c r="K27" s="17" t="s">
        <v>107</v>
      </c>
      <c r="L27" s="17" t="s">
        <v>107</v>
      </c>
      <c r="M27" s="17" t="s">
        <v>107</v>
      </c>
      <c r="N27" s="17" t="s">
        <v>107</v>
      </c>
      <c r="O27" s="17" t="s">
        <v>107</v>
      </c>
      <c r="P27" s="17" t="s">
        <v>107</v>
      </c>
      <c r="Q27" s="17" t="s">
        <v>107</v>
      </c>
      <c r="R27" s="17" t="s">
        <v>107</v>
      </c>
      <c r="S27" s="17" t="s">
        <v>107</v>
      </c>
      <c r="T27" s="17" t="s">
        <v>107</v>
      </c>
      <c r="U27" s="17" t="s">
        <v>107</v>
      </c>
      <c r="V27" s="17" t="s">
        <v>107</v>
      </c>
    </row>
    <row r="28" spans="1:22" s="10" customFormat="1" ht="18" x14ac:dyDescent="0.25">
      <c r="I28" s="9"/>
      <c r="J28" s="17"/>
      <c r="K28" s="17"/>
      <c r="L28" s="17"/>
      <c r="M28" s="17"/>
      <c r="N28" s="17"/>
      <c r="O28" s="17"/>
      <c r="P28" s="17"/>
      <c r="Q28" s="17"/>
      <c r="R28" s="17"/>
    </row>
    <row r="29" spans="1:22" s="10" customFormat="1" x14ac:dyDescent="0.25">
      <c r="A29" t="s">
        <v>62</v>
      </c>
      <c r="B29" t="s">
        <v>111</v>
      </c>
      <c r="C29" s="10" t="s">
        <v>119</v>
      </c>
      <c r="D29" s="13" t="s">
        <v>2</v>
      </c>
      <c r="E29" s="13" t="s">
        <v>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 t="s">
        <v>2</v>
      </c>
      <c r="L29" s="13" t="s">
        <v>2</v>
      </c>
      <c r="M29" s="13" t="s">
        <v>2</v>
      </c>
      <c r="N29" s="23" t="s">
        <v>2</v>
      </c>
      <c r="O29" s="23" t="s">
        <v>2</v>
      </c>
      <c r="P29" s="23" t="s">
        <v>2</v>
      </c>
      <c r="Q29" s="23" t="s">
        <v>2</v>
      </c>
      <c r="R29" s="23" t="s">
        <v>2</v>
      </c>
      <c r="S29" s="23" t="s">
        <v>2</v>
      </c>
      <c r="T29" s="23" t="s">
        <v>2</v>
      </c>
      <c r="U29" s="23" t="s">
        <v>2</v>
      </c>
      <c r="V29" s="23" t="s">
        <v>2</v>
      </c>
    </row>
    <row r="30" spans="1:22" s="10" customFormat="1" ht="18" x14ac:dyDescent="0.25">
      <c r="C30" s="10" t="s">
        <v>119</v>
      </c>
      <c r="E30" s="17" t="s">
        <v>107</v>
      </c>
      <c r="F30" s="17" t="s">
        <v>107</v>
      </c>
      <c r="G30" s="17" t="s">
        <v>107</v>
      </c>
      <c r="H30" s="17" t="s">
        <v>107</v>
      </c>
      <c r="I30" s="17" t="s">
        <v>107</v>
      </c>
      <c r="J30" s="17" t="s">
        <v>107</v>
      </c>
      <c r="K30" s="17" t="s">
        <v>107</v>
      </c>
      <c r="L30" s="17" t="s">
        <v>107</v>
      </c>
      <c r="M30" s="17" t="s">
        <v>107</v>
      </c>
      <c r="N30" s="17" t="s">
        <v>107</v>
      </c>
      <c r="O30" s="17" t="s">
        <v>107</v>
      </c>
      <c r="P30" s="17" t="s">
        <v>107</v>
      </c>
      <c r="Q30" s="17" t="s">
        <v>107</v>
      </c>
      <c r="R30" s="17" t="s">
        <v>107</v>
      </c>
      <c r="S30" s="17" t="s">
        <v>107</v>
      </c>
      <c r="T30" s="17" t="s">
        <v>107</v>
      </c>
      <c r="U30" s="17" t="s">
        <v>107</v>
      </c>
      <c r="V30" s="17" t="s">
        <v>107</v>
      </c>
    </row>
    <row r="31" spans="1:22" s="10" customFormat="1" ht="18" x14ac:dyDescent="0.25">
      <c r="I31" s="9"/>
      <c r="J31" s="17"/>
      <c r="K31" s="17"/>
      <c r="L31" s="17"/>
      <c r="M31" s="17"/>
      <c r="N31" s="17"/>
      <c r="O31" s="17"/>
      <c r="P31" s="17"/>
      <c r="Q31" s="17"/>
      <c r="R31" s="17"/>
    </row>
    <row r="32" spans="1:22" s="10" customFormat="1" x14ac:dyDescent="0.25">
      <c r="A32" t="s">
        <v>62</v>
      </c>
      <c r="B32" t="s">
        <v>94</v>
      </c>
      <c r="C32" s="10" t="s">
        <v>119</v>
      </c>
      <c r="I32" s="24" t="s">
        <v>0</v>
      </c>
      <c r="J32" s="24" t="s">
        <v>0</v>
      </c>
      <c r="K32" s="12" t="s">
        <v>1</v>
      </c>
      <c r="L32" s="24" t="s">
        <v>0</v>
      </c>
      <c r="M32" s="24" t="s">
        <v>0</v>
      </c>
      <c r="N32" s="7"/>
      <c r="O32" s="7"/>
      <c r="P32" s="12" t="s">
        <v>1</v>
      </c>
      <c r="Q32" s="12" t="s">
        <v>1</v>
      </c>
      <c r="R32" s="24" t="s">
        <v>0</v>
      </c>
      <c r="S32" s="12" t="s">
        <v>1</v>
      </c>
      <c r="T32" s="24" t="s">
        <v>0</v>
      </c>
      <c r="U32" s="24" t="s">
        <v>0</v>
      </c>
      <c r="V32" s="24" t="s">
        <v>0</v>
      </c>
    </row>
    <row r="33" spans="1:22" s="10" customFormat="1" ht="18" x14ac:dyDescent="0.25">
      <c r="C33" s="10" t="s">
        <v>119</v>
      </c>
      <c r="I33" s="9"/>
      <c r="J33" s="17" t="s">
        <v>107</v>
      </c>
      <c r="K33" s="18" t="s">
        <v>108</v>
      </c>
      <c r="L33" s="19" t="s">
        <v>109</v>
      </c>
      <c r="M33" s="17" t="s">
        <v>107</v>
      </c>
      <c r="N33" s="9"/>
      <c r="O33" s="9"/>
      <c r="P33" s="18" t="s">
        <v>108</v>
      </c>
      <c r="Q33" s="17" t="s">
        <v>107</v>
      </c>
      <c r="R33" s="19" t="s">
        <v>109</v>
      </c>
      <c r="S33" s="18" t="s">
        <v>108</v>
      </c>
      <c r="T33" s="19" t="s">
        <v>109</v>
      </c>
      <c r="U33" s="17" t="s">
        <v>107</v>
      </c>
      <c r="V33" s="17" t="s">
        <v>107</v>
      </c>
    </row>
    <row r="34" spans="1:22" s="10" customFormat="1" ht="18" x14ac:dyDescent="0.25">
      <c r="I34" s="9"/>
      <c r="J34" s="19"/>
      <c r="K34" s="17"/>
      <c r="L34" s="17"/>
      <c r="M34" s="17"/>
      <c r="N34" s="9"/>
      <c r="O34" s="9"/>
      <c r="P34" s="18"/>
      <c r="Q34" s="17"/>
      <c r="R34" s="19"/>
    </row>
    <row r="35" spans="1:22" s="10" customFormat="1" x14ac:dyDescent="0.25">
      <c r="A35" t="s">
        <v>62</v>
      </c>
      <c r="B35" t="s">
        <v>98</v>
      </c>
      <c r="C35" s="10" t="s">
        <v>119</v>
      </c>
      <c r="I35" s="12" t="s">
        <v>1</v>
      </c>
      <c r="J35" s="12" t="s">
        <v>1</v>
      </c>
      <c r="K35" s="12" t="s">
        <v>1</v>
      </c>
      <c r="L35" s="12" t="s">
        <v>1</v>
      </c>
      <c r="M35" s="12" t="s">
        <v>1</v>
      </c>
      <c r="N35" s="7"/>
      <c r="O35" s="7"/>
      <c r="P35" s="12" t="s">
        <v>1</v>
      </c>
      <c r="Q35" s="12" t="s">
        <v>1</v>
      </c>
      <c r="R35" s="12" t="s">
        <v>1</v>
      </c>
      <c r="S35" s="24" t="s">
        <v>0</v>
      </c>
      <c r="T35" s="12" t="s">
        <v>1</v>
      </c>
      <c r="U35" s="12" t="s">
        <v>1</v>
      </c>
      <c r="V35" s="12" t="s">
        <v>1</v>
      </c>
    </row>
    <row r="36" spans="1:22" s="10" customFormat="1" ht="18" x14ac:dyDescent="0.25">
      <c r="C36" s="10" t="s">
        <v>119</v>
      </c>
      <c r="I36" s="9"/>
      <c r="J36" s="17" t="s">
        <v>107</v>
      </c>
      <c r="K36" s="17" t="s">
        <v>107</v>
      </c>
      <c r="L36" s="17" t="s">
        <v>107</v>
      </c>
      <c r="M36" s="17" t="s">
        <v>107</v>
      </c>
      <c r="N36" s="9"/>
      <c r="O36" s="9"/>
      <c r="P36" s="17" t="s">
        <v>107</v>
      </c>
      <c r="Q36" s="17" t="s">
        <v>107</v>
      </c>
      <c r="R36" s="17" t="s">
        <v>107</v>
      </c>
      <c r="S36" s="19" t="s">
        <v>109</v>
      </c>
      <c r="T36" s="18" t="s">
        <v>108</v>
      </c>
      <c r="U36" s="17" t="s">
        <v>107</v>
      </c>
      <c r="V36" s="17" t="s">
        <v>107</v>
      </c>
    </row>
    <row r="37" spans="1:22" s="10" customFormat="1" ht="18" x14ac:dyDescent="0.25">
      <c r="I37" s="9"/>
      <c r="J37" s="17"/>
      <c r="K37" s="17"/>
      <c r="L37" s="17"/>
      <c r="M37" s="17"/>
      <c r="N37" s="9"/>
      <c r="O37" s="9"/>
      <c r="P37" s="17"/>
      <c r="Q37" s="17"/>
      <c r="R37" s="17"/>
    </row>
    <row r="38" spans="1:22" s="10" customFormat="1" x14ac:dyDescent="0.25">
      <c r="A38" t="s">
        <v>62</v>
      </c>
      <c r="B38" t="s">
        <v>77</v>
      </c>
      <c r="C38" s="10" t="s">
        <v>119</v>
      </c>
      <c r="I38" s="13" t="s">
        <v>2</v>
      </c>
      <c r="J38" s="12" t="s">
        <v>1</v>
      </c>
      <c r="K38" s="13" t="s">
        <v>2</v>
      </c>
      <c r="L38" s="12" t="s">
        <v>1</v>
      </c>
      <c r="M38" s="13" t="s">
        <v>2</v>
      </c>
      <c r="N38" s="7"/>
      <c r="O38" s="7"/>
      <c r="P38" s="23" t="s">
        <v>2</v>
      </c>
      <c r="Q38" s="12" t="s">
        <v>1</v>
      </c>
      <c r="R38" s="13" t="s">
        <v>2</v>
      </c>
      <c r="S38" s="13" t="s">
        <v>2</v>
      </c>
      <c r="T38" s="23" t="s">
        <v>2</v>
      </c>
      <c r="U38" s="12" t="s">
        <v>1</v>
      </c>
      <c r="V38" s="13" t="s">
        <v>2</v>
      </c>
    </row>
    <row r="39" spans="1:22" s="10" customFormat="1" ht="18" x14ac:dyDescent="0.25">
      <c r="C39" s="10" t="s">
        <v>119</v>
      </c>
      <c r="I39" s="9"/>
      <c r="J39" s="19" t="s">
        <v>109</v>
      </c>
      <c r="K39" s="18" t="s">
        <v>108</v>
      </c>
      <c r="L39" s="19" t="s">
        <v>109</v>
      </c>
      <c r="M39" s="18" t="s">
        <v>108</v>
      </c>
      <c r="N39" s="9"/>
      <c r="O39" s="9"/>
      <c r="P39" s="17" t="s">
        <v>107</v>
      </c>
      <c r="Q39" s="19" t="s">
        <v>109</v>
      </c>
      <c r="R39" s="18" t="s">
        <v>108</v>
      </c>
      <c r="S39" s="17" t="s">
        <v>107</v>
      </c>
      <c r="T39" s="17" t="s">
        <v>107</v>
      </c>
      <c r="U39" s="19" t="s">
        <v>109</v>
      </c>
      <c r="V39" s="18" t="s">
        <v>108</v>
      </c>
    </row>
    <row r="40" spans="1:22" s="10" customFormat="1" ht="18" x14ac:dyDescent="0.25">
      <c r="I40" s="9"/>
      <c r="J40" s="17"/>
      <c r="K40" s="17"/>
      <c r="L40" s="19"/>
      <c r="M40" s="18"/>
      <c r="N40" s="9"/>
      <c r="O40" s="9"/>
      <c r="P40" s="17"/>
      <c r="Q40" s="19"/>
      <c r="R40" s="18"/>
    </row>
    <row r="41" spans="1:22" s="10" customFormat="1" x14ac:dyDescent="0.25">
      <c r="A41" t="s">
        <v>49</v>
      </c>
      <c r="B41" t="s">
        <v>51</v>
      </c>
      <c r="C41" s="10" t="s">
        <v>119</v>
      </c>
      <c r="E41" s="12" t="s">
        <v>1</v>
      </c>
      <c r="F41" s="12" t="s">
        <v>1</v>
      </c>
      <c r="G41" s="24" t="s">
        <v>0</v>
      </c>
      <c r="I41" s="24" t="s">
        <v>0</v>
      </c>
      <c r="J41" s="12" t="s">
        <v>1</v>
      </c>
      <c r="K41" s="12" t="s">
        <v>1</v>
      </c>
      <c r="L41" s="12" t="s">
        <v>1</v>
      </c>
      <c r="M41" s="24" t="s">
        <v>0</v>
      </c>
      <c r="N41" s="9"/>
      <c r="O41" s="9"/>
      <c r="P41" s="12" t="s">
        <v>1</v>
      </c>
      <c r="Q41" s="12" t="s">
        <v>1</v>
      </c>
      <c r="R41" s="12" t="s">
        <v>1</v>
      </c>
      <c r="S41" s="12" t="s">
        <v>1</v>
      </c>
      <c r="T41" s="12" t="s">
        <v>1</v>
      </c>
      <c r="U41" s="12" t="s">
        <v>1</v>
      </c>
      <c r="V41" s="12" t="s">
        <v>1</v>
      </c>
    </row>
    <row r="42" spans="1:22" s="10" customFormat="1" ht="18" x14ac:dyDescent="0.25">
      <c r="C42" s="10" t="s">
        <v>119</v>
      </c>
      <c r="F42" s="17" t="s">
        <v>107</v>
      </c>
      <c r="G42" s="19" t="s">
        <v>109</v>
      </c>
      <c r="I42" s="17" t="s">
        <v>107</v>
      </c>
      <c r="J42" s="18" t="s">
        <v>108</v>
      </c>
      <c r="K42" s="17" t="s">
        <v>107</v>
      </c>
      <c r="L42" s="17" t="s">
        <v>107</v>
      </c>
      <c r="M42" s="19" t="s">
        <v>109</v>
      </c>
      <c r="N42" s="9"/>
      <c r="O42" s="9"/>
      <c r="P42" s="17" t="s">
        <v>107</v>
      </c>
      <c r="Q42" s="17" t="s">
        <v>107</v>
      </c>
      <c r="R42" s="17" t="s">
        <v>107</v>
      </c>
      <c r="S42" s="17" t="s">
        <v>107</v>
      </c>
      <c r="T42" s="17" t="s">
        <v>107</v>
      </c>
      <c r="U42" s="17" t="s">
        <v>107</v>
      </c>
      <c r="V42" s="17" t="s">
        <v>107</v>
      </c>
    </row>
    <row r="43" spans="1:22" s="10" customFormat="1" ht="18" x14ac:dyDescent="0.25">
      <c r="I43" s="9"/>
      <c r="J43" s="17"/>
      <c r="K43" s="17"/>
      <c r="L43" s="17"/>
      <c r="M43" s="19"/>
      <c r="N43" s="9"/>
      <c r="O43" s="9"/>
      <c r="P43" s="17"/>
      <c r="Q43" s="17"/>
      <c r="R43" s="17"/>
    </row>
    <row r="44" spans="1:22" s="10" customFormat="1" x14ac:dyDescent="0.25">
      <c r="A44" t="s">
        <v>49</v>
      </c>
      <c r="B44" t="s">
        <v>53</v>
      </c>
      <c r="C44" s="10" t="s">
        <v>119</v>
      </c>
      <c r="E44" s="13" t="s">
        <v>2</v>
      </c>
      <c r="F44" s="13" t="s">
        <v>2</v>
      </c>
      <c r="G44" s="13" t="s">
        <v>2</v>
      </c>
      <c r="I44" s="13" t="s">
        <v>2</v>
      </c>
      <c r="J44" s="13" t="s">
        <v>2</v>
      </c>
      <c r="K44" s="13" t="s">
        <v>2</v>
      </c>
      <c r="L44" s="13" t="s">
        <v>2</v>
      </c>
      <c r="M44" s="13" t="s">
        <v>2</v>
      </c>
      <c r="N44" s="7"/>
      <c r="O44" s="7"/>
      <c r="P44" s="23" t="s">
        <v>2</v>
      </c>
      <c r="Q44" s="23" t="s">
        <v>2</v>
      </c>
      <c r="R44" s="23" t="s">
        <v>2</v>
      </c>
      <c r="S44" s="23" t="s">
        <v>2</v>
      </c>
      <c r="T44" s="23" t="s">
        <v>2</v>
      </c>
      <c r="U44" s="23" t="s">
        <v>2</v>
      </c>
      <c r="V44" s="23" t="s">
        <v>2</v>
      </c>
    </row>
    <row r="45" spans="1:22" s="10" customFormat="1" ht="18" x14ac:dyDescent="0.25">
      <c r="C45" s="10" t="s">
        <v>119</v>
      </c>
      <c r="F45" s="17" t="s">
        <v>107</v>
      </c>
      <c r="G45" s="17" t="s">
        <v>107</v>
      </c>
      <c r="I45" s="17" t="s">
        <v>107</v>
      </c>
      <c r="J45" s="17" t="s">
        <v>107</v>
      </c>
      <c r="K45" s="17" t="s">
        <v>107</v>
      </c>
      <c r="L45" s="17" t="s">
        <v>107</v>
      </c>
      <c r="M45" s="17" t="s">
        <v>107</v>
      </c>
      <c r="N45" s="9"/>
      <c r="O45" s="9"/>
      <c r="P45" s="17" t="s">
        <v>107</v>
      </c>
      <c r="Q45" s="17" t="s">
        <v>107</v>
      </c>
      <c r="R45" s="17" t="s">
        <v>107</v>
      </c>
      <c r="S45" s="17" t="s">
        <v>107</v>
      </c>
      <c r="T45" s="17" t="s">
        <v>107</v>
      </c>
      <c r="U45" s="17" t="s">
        <v>107</v>
      </c>
      <c r="V45" s="17" t="s">
        <v>107</v>
      </c>
    </row>
    <row r="46" spans="1:22" s="10" customFormat="1" ht="18" x14ac:dyDescent="0.25">
      <c r="I46" s="9"/>
      <c r="J46" s="17"/>
      <c r="K46" s="17"/>
      <c r="L46" s="17"/>
      <c r="M46" s="17"/>
      <c r="N46" s="9"/>
      <c r="O46" s="9"/>
      <c r="P46" s="17"/>
      <c r="Q46" s="17"/>
      <c r="R46" s="17"/>
    </row>
    <row r="47" spans="1:22" s="10" customFormat="1" x14ac:dyDescent="0.25">
      <c r="A47" t="s">
        <v>49</v>
      </c>
      <c r="B47" t="s">
        <v>112</v>
      </c>
      <c r="C47" s="10" t="s">
        <v>119</v>
      </c>
      <c r="G47" s="12" t="s">
        <v>1</v>
      </c>
      <c r="I47" s="12" t="s">
        <v>1</v>
      </c>
      <c r="J47" s="12" t="s">
        <v>1</v>
      </c>
      <c r="K47" s="12" t="s">
        <v>1</v>
      </c>
      <c r="L47" s="12" t="s">
        <v>1</v>
      </c>
      <c r="M47" s="12" t="s">
        <v>1</v>
      </c>
      <c r="N47" s="7"/>
      <c r="O47" s="7"/>
      <c r="P47" s="12" t="s">
        <v>1</v>
      </c>
      <c r="Q47" s="12" t="s">
        <v>1</v>
      </c>
      <c r="R47" s="12" t="s">
        <v>1</v>
      </c>
      <c r="S47" s="12" t="s">
        <v>1</v>
      </c>
      <c r="T47" s="12" t="s">
        <v>1</v>
      </c>
      <c r="U47" s="12" t="s">
        <v>1</v>
      </c>
      <c r="V47" s="12" t="s">
        <v>1</v>
      </c>
    </row>
    <row r="48" spans="1:22" s="10" customFormat="1" ht="18" x14ac:dyDescent="0.25">
      <c r="C48" s="10" t="s">
        <v>119</v>
      </c>
      <c r="I48" s="17" t="s">
        <v>107</v>
      </c>
      <c r="J48" s="17" t="s">
        <v>107</v>
      </c>
      <c r="K48" s="17" t="s">
        <v>107</v>
      </c>
      <c r="L48" s="17" t="s">
        <v>107</v>
      </c>
      <c r="M48" s="17" t="s">
        <v>107</v>
      </c>
      <c r="N48" s="9"/>
      <c r="O48" s="9"/>
      <c r="P48" s="17" t="s">
        <v>107</v>
      </c>
      <c r="Q48" s="17" t="s">
        <v>107</v>
      </c>
      <c r="R48" s="17" t="s">
        <v>107</v>
      </c>
      <c r="S48" s="17" t="s">
        <v>107</v>
      </c>
      <c r="T48" s="17" t="s">
        <v>107</v>
      </c>
      <c r="U48" s="17" t="s">
        <v>107</v>
      </c>
      <c r="V48" s="17" t="s">
        <v>107</v>
      </c>
    </row>
    <row r="49" spans="1:22" s="10" customFormat="1" ht="18" x14ac:dyDescent="0.25">
      <c r="I49" s="9"/>
      <c r="J49" s="17"/>
      <c r="K49" s="17"/>
      <c r="L49" s="17"/>
      <c r="M49" s="17"/>
      <c r="N49" s="9"/>
      <c r="O49" s="9"/>
      <c r="P49" s="17"/>
      <c r="Q49" s="17"/>
      <c r="R49" s="17"/>
    </row>
    <row r="50" spans="1:22" s="10" customFormat="1" x14ac:dyDescent="0.25">
      <c r="A50" t="s">
        <v>49</v>
      </c>
      <c r="B50" t="s">
        <v>55</v>
      </c>
      <c r="C50" s="10" t="s">
        <v>119</v>
      </c>
      <c r="G50" s="13" t="s">
        <v>2</v>
      </c>
      <c r="I50" s="13" t="s">
        <v>2</v>
      </c>
      <c r="J50" s="13" t="s">
        <v>2</v>
      </c>
      <c r="K50" s="13" t="s">
        <v>2</v>
      </c>
      <c r="L50" s="13" t="s">
        <v>2</v>
      </c>
      <c r="M50" s="13" t="s">
        <v>2</v>
      </c>
      <c r="N50" s="7"/>
      <c r="O50" s="7"/>
      <c r="P50" s="23" t="s">
        <v>2</v>
      </c>
      <c r="Q50" s="23" t="s">
        <v>2</v>
      </c>
      <c r="R50" s="23" t="s">
        <v>2</v>
      </c>
      <c r="S50" s="23" t="s">
        <v>2</v>
      </c>
      <c r="T50" s="12" t="s">
        <v>1</v>
      </c>
      <c r="U50" s="12" t="s">
        <v>1</v>
      </c>
      <c r="V50" s="12" t="s">
        <v>1</v>
      </c>
    </row>
    <row r="51" spans="1:22" s="10" customFormat="1" ht="18" x14ac:dyDescent="0.25">
      <c r="C51" s="10" t="s">
        <v>119</v>
      </c>
      <c r="I51" s="17" t="s">
        <v>107</v>
      </c>
      <c r="J51" s="17" t="s">
        <v>107</v>
      </c>
      <c r="K51" s="17" t="s">
        <v>107</v>
      </c>
      <c r="L51" s="17" t="s">
        <v>107</v>
      </c>
      <c r="M51" s="17" t="s">
        <v>107</v>
      </c>
      <c r="N51" s="9"/>
      <c r="O51" s="9"/>
      <c r="P51" s="17" t="s">
        <v>107</v>
      </c>
      <c r="Q51" s="17" t="s">
        <v>107</v>
      </c>
      <c r="R51" s="17" t="s">
        <v>107</v>
      </c>
      <c r="S51" s="17" t="s">
        <v>107</v>
      </c>
      <c r="T51" s="19" t="s">
        <v>109</v>
      </c>
      <c r="U51" s="17" t="s">
        <v>107</v>
      </c>
      <c r="V51" s="17" t="s">
        <v>107</v>
      </c>
    </row>
    <row r="52" spans="1:22" s="10" customFormat="1" ht="18" x14ac:dyDescent="0.25">
      <c r="I52" s="9"/>
      <c r="J52" s="17"/>
      <c r="K52" s="17"/>
      <c r="L52" s="17"/>
      <c r="M52" s="17"/>
      <c r="N52" s="9"/>
      <c r="O52" s="9"/>
      <c r="P52" s="17"/>
      <c r="Q52" s="17"/>
      <c r="R52" s="17"/>
    </row>
    <row r="53" spans="1:22" s="10" customFormat="1" x14ac:dyDescent="0.25">
      <c r="A53" t="s">
        <v>49</v>
      </c>
      <c r="B53" t="s">
        <v>60</v>
      </c>
      <c r="C53" s="10" t="s">
        <v>119</v>
      </c>
      <c r="G53" s="12" t="s">
        <v>1</v>
      </c>
      <c r="H53" s="9"/>
      <c r="I53" s="12" t="s">
        <v>1</v>
      </c>
      <c r="J53" s="12" t="s">
        <v>1</v>
      </c>
      <c r="K53" s="12" t="s">
        <v>1</v>
      </c>
      <c r="L53" s="12" t="s">
        <v>1</v>
      </c>
      <c r="M53" s="12" t="s">
        <v>1</v>
      </c>
      <c r="N53" s="7"/>
      <c r="O53" s="7"/>
      <c r="P53" s="23" t="s">
        <v>2</v>
      </c>
      <c r="Q53" s="12" t="s">
        <v>1</v>
      </c>
      <c r="R53" s="12" t="s">
        <v>1</v>
      </c>
      <c r="S53" s="12" t="s">
        <v>1</v>
      </c>
      <c r="T53" s="12" t="s">
        <v>1</v>
      </c>
      <c r="U53" s="12" t="s">
        <v>1</v>
      </c>
      <c r="V53" s="12" t="s">
        <v>1</v>
      </c>
    </row>
    <row r="54" spans="1:22" s="10" customFormat="1" ht="18" x14ac:dyDescent="0.25">
      <c r="C54" s="10" t="s">
        <v>119</v>
      </c>
      <c r="I54" s="17" t="s">
        <v>107</v>
      </c>
      <c r="J54" s="17" t="s">
        <v>107</v>
      </c>
      <c r="K54" s="17" t="s">
        <v>107</v>
      </c>
      <c r="L54" s="17" t="s">
        <v>107</v>
      </c>
      <c r="M54" s="17" t="s">
        <v>107</v>
      </c>
      <c r="N54" s="9"/>
      <c r="O54" s="9"/>
      <c r="P54" s="18" t="s">
        <v>108</v>
      </c>
      <c r="Q54" s="19" t="s">
        <v>109</v>
      </c>
      <c r="R54" s="17" t="s">
        <v>107</v>
      </c>
      <c r="S54" s="17" t="s">
        <v>107</v>
      </c>
      <c r="T54" s="17" t="s">
        <v>107</v>
      </c>
      <c r="U54" s="17" t="s">
        <v>107</v>
      </c>
      <c r="V54" s="17" t="s">
        <v>107</v>
      </c>
    </row>
    <row r="55" spans="1:22" s="10" customFormat="1" ht="18" x14ac:dyDescent="0.25">
      <c r="I55" s="9"/>
      <c r="J55" s="17"/>
      <c r="K55" s="17"/>
      <c r="L55" s="17"/>
      <c r="M55" s="17"/>
      <c r="N55" s="9"/>
      <c r="O55" s="9"/>
      <c r="P55" s="18"/>
      <c r="Q55" s="19"/>
      <c r="R55" s="19"/>
    </row>
    <row r="56" spans="1:22" s="10" customFormat="1" x14ac:dyDescent="0.25">
      <c r="A56" t="s">
        <v>34</v>
      </c>
      <c r="B56" t="s">
        <v>45</v>
      </c>
      <c r="C56" s="10" t="s">
        <v>119</v>
      </c>
      <c r="E56" s="12" t="s">
        <v>1</v>
      </c>
      <c r="F56" s="24" t="s">
        <v>0</v>
      </c>
      <c r="G56" s="14" t="s">
        <v>0</v>
      </c>
      <c r="H56" s="9"/>
      <c r="I56" s="12" t="s">
        <v>1</v>
      </c>
      <c r="J56" s="14" t="s">
        <v>0</v>
      </c>
      <c r="K56" s="12" t="s">
        <v>1</v>
      </c>
      <c r="L56" s="14" t="s">
        <v>0</v>
      </c>
      <c r="M56" s="12" t="s">
        <v>1</v>
      </c>
      <c r="N56" s="7"/>
      <c r="O56" s="7"/>
      <c r="P56" s="12" t="s">
        <v>1</v>
      </c>
      <c r="Q56" s="12" t="s">
        <v>1</v>
      </c>
      <c r="R56" s="12" t="s">
        <v>1</v>
      </c>
      <c r="S56" s="12" t="s">
        <v>1</v>
      </c>
      <c r="T56" s="12" t="s">
        <v>1</v>
      </c>
      <c r="U56" s="12" t="s">
        <v>1</v>
      </c>
      <c r="V56" s="24" t="s">
        <v>0</v>
      </c>
    </row>
    <row r="57" spans="1:22" s="10" customFormat="1" ht="18" x14ac:dyDescent="0.25">
      <c r="C57" s="10" t="s">
        <v>119</v>
      </c>
      <c r="F57" s="19" t="s">
        <v>109</v>
      </c>
      <c r="G57" s="17" t="s">
        <v>107</v>
      </c>
      <c r="I57" s="18" t="s">
        <v>108</v>
      </c>
      <c r="J57" s="19" t="s">
        <v>109</v>
      </c>
      <c r="K57" s="17" t="s">
        <v>107</v>
      </c>
      <c r="L57" s="19" t="s">
        <v>109</v>
      </c>
      <c r="M57" s="18" t="s">
        <v>108</v>
      </c>
      <c r="N57" s="9"/>
      <c r="O57" s="9"/>
      <c r="P57" s="17" t="s">
        <v>107</v>
      </c>
      <c r="Q57" s="17" t="s">
        <v>107</v>
      </c>
      <c r="R57" s="17" t="s">
        <v>107</v>
      </c>
      <c r="S57" s="17" t="s">
        <v>107</v>
      </c>
      <c r="T57" s="17" t="s">
        <v>107</v>
      </c>
      <c r="U57" s="17" t="s">
        <v>107</v>
      </c>
      <c r="V57" s="19" t="s">
        <v>109</v>
      </c>
    </row>
    <row r="58" spans="1:22" s="10" customFormat="1" ht="18" x14ac:dyDescent="0.25">
      <c r="I58" s="9"/>
      <c r="J58" s="19"/>
      <c r="K58" s="17"/>
      <c r="L58" s="17"/>
      <c r="M58" s="17"/>
      <c r="N58" s="9"/>
      <c r="O58" s="9"/>
      <c r="P58" s="17"/>
      <c r="Q58" s="17"/>
      <c r="R58" s="17"/>
    </row>
    <row r="59" spans="1:22" s="10" customFormat="1" x14ac:dyDescent="0.25">
      <c r="A59" t="s">
        <v>34</v>
      </c>
      <c r="B59" t="s">
        <v>47</v>
      </c>
      <c r="C59" s="10" t="s">
        <v>119</v>
      </c>
      <c r="E59" s="13" t="s">
        <v>2</v>
      </c>
      <c r="F59" s="13" t="s">
        <v>2</v>
      </c>
      <c r="G59" s="13" t="s">
        <v>2</v>
      </c>
      <c r="I59" s="13" t="s">
        <v>2</v>
      </c>
      <c r="J59" s="13" t="s">
        <v>2</v>
      </c>
      <c r="K59" s="13" t="s">
        <v>2</v>
      </c>
      <c r="L59" s="13" t="s">
        <v>2</v>
      </c>
      <c r="M59" s="13" t="s">
        <v>2</v>
      </c>
      <c r="N59" s="7"/>
      <c r="O59" s="7"/>
      <c r="P59" s="13" t="s">
        <v>2</v>
      </c>
      <c r="Q59" s="20" t="s">
        <v>1</v>
      </c>
      <c r="R59" s="23" t="s">
        <v>2</v>
      </c>
      <c r="S59" s="23" t="s">
        <v>2</v>
      </c>
      <c r="T59" s="23" t="s">
        <v>2</v>
      </c>
      <c r="U59" s="23" t="s">
        <v>2</v>
      </c>
      <c r="V59" s="23" t="s">
        <v>2</v>
      </c>
    </row>
    <row r="60" spans="1:22" s="10" customFormat="1" ht="18" x14ac:dyDescent="0.25">
      <c r="C60" s="10" t="s">
        <v>119</v>
      </c>
      <c r="E60" s="17"/>
      <c r="F60" s="17" t="s">
        <v>107</v>
      </c>
      <c r="G60" s="17" t="s">
        <v>107</v>
      </c>
      <c r="I60" s="17" t="s">
        <v>107</v>
      </c>
      <c r="J60" s="17" t="s">
        <v>107</v>
      </c>
      <c r="K60" s="17" t="s">
        <v>107</v>
      </c>
      <c r="L60" s="17" t="s">
        <v>107</v>
      </c>
      <c r="M60" s="17" t="s">
        <v>107</v>
      </c>
      <c r="N60" s="9"/>
      <c r="O60" s="9"/>
      <c r="P60" s="17" t="s">
        <v>107</v>
      </c>
      <c r="Q60" s="19" t="s">
        <v>109</v>
      </c>
      <c r="R60" s="18" t="s">
        <v>108</v>
      </c>
      <c r="S60" s="17" t="s">
        <v>107</v>
      </c>
      <c r="T60" s="17" t="s">
        <v>107</v>
      </c>
      <c r="U60" s="17" t="s">
        <v>107</v>
      </c>
      <c r="V60" s="17" t="s">
        <v>107</v>
      </c>
    </row>
    <row r="61" spans="1:22" s="10" customFormat="1" x14ac:dyDescent="0.25">
      <c r="E61" s="11"/>
      <c r="F61" s="11"/>
      <c r="G61" s="11"/>
      <c r="I61" s="11"/>
      <c r="J61" s="11"/>
      <c r="K61" s="11"/>
      <c r="L61" s="9"/>
      <c r="M61" s="11"/>
      <c r="N61" s="9"/>
      <c r="O61" s="9"/>
      <c r="P61" s="11"/>
      <c r="Q61" s="11"/>
      <c r="R61" s="11"/>
      <c r="S61" s="11"/>
    </row>
    <row r="62" spans="1:22" s="10" customFormat="1" x14ac:dyDescent="0.25">
      <c r="A62" t="s">
        <v>34</v>
      </c>
      <c r="B62" t="s">
        <v>36</v>
      </c>
      <c r="C62" s="10" t="s">
        <v>119</v>
      </c>
      <c r="E62" s="12" t="s">
        <v>1</v>
      </c>
      <c r="F62" s="12" t="s">
        <v>1</v>
      </c>
      <c r="G62" s="12" t="s">
        <v>1</v>
      </c>
      <c r="I62" s="12" t="s">
        <v>1</v>
      </c>
      <c r="J62" s="24" t="s">
        <v>0</v>
      </c>
      <c r="K62" s="12" t="s">
        <v>1</v>
      </c>
      <c r="L62" s="24" t="s">
        <v>0</v>
      </c>
      <c r="M62" s="12" t="s">
        <v>1</v>
      </c>
      <c r="N62" s="7"/>
      <c r="O62" s="7"/>
      <c r="P62" s="12" t="s">
        <v>1</v>
      </c>
      <c r="Q62" s="12" t="s">
        <v>1</v>
      </c>
      <c r="R62" s="12" t="s">
        <v>1</v>
      </c>
      <c r="S62" s="12" t="s">
        <v>1</v>
      </c>
      <c r="T62" s="12" t="s">
        <v>1</v>
      </c>
      <c r="U62" s="12" t="s">
        <v>1</v>
      </c>
      <c r="V62" s="12" t="s">
        <v>1</v>
      </c>
    </row>
    <row r="63" spans="1:22" s="10" customFormat="1" ht="18" x14ac:dyDescent="0.25">
      <c r="C63" s="10" t="s">
        <v>119</v>
      </c>
      <c r="E63" s="17"/>
      <c r="F63" s="17" t="s">
        <v>107</v>
      </c>
      <c r="G63" s="17" t="s">
        <v>107</v>
      </c>
      <c r="I63" s="17" t="s">
        <v>107</v>
      </c>
      <c r="J63" s="19" t="s">
        <v>109</v>
      </c>
      <c r="K63" s="18" t="s">
        <v>108</v>
      </c>
      <c r="L63" s="19" t="s">
        <v>109</v>
      </c>
      <c r="M63" s="17" t="s">
        <v>107</v>
      </c>
      <c r="N63" s="9"/>
      <c r="O63" s="9"/>
      <c r="P63" s="17" t="s">
        <v>107</v>
      </c>
      <c r="Q63" s="17" t="s">
        <v>107</v>
      </c>
      <c r="R63" s="17" t="s">
        <v>107</v>
      </c>
      <c r="S63" s="17" t="s">
        <v>107</v>
      </c>
      <c r="T63" s="17" t="s">
        <v>107</v>
      </c>
      <c r="U63" s="17" t="s">
        <v>107</v>
      </c>
      <c r="V63" s="17" t="s">
        <v>107</v>
      </c>
    </row>
    <row r="64" spans="1:22" s="10" customFormat="1" ht="18" x14ac:dyDescent="0.25">
      <c r="I64" s="9"/>
      <c r="J64" s="18"/>
      <c r="K64" s="17"/>
      <c r="L64" s="18"/>
      <c r="M64" s="17"/>
      <c r="N64" s="9"/>
      <c r="O64" s="9"/>
      <c r="P64" s="18"/>
      <c r="Q64" s="17"/>
      <c r="R64" s="17"/>
    </row>
    <row r="65" spans="1:22" s="10" customFormat="1" x14ac:dyDescent="0.25">
      <c r="A65" t="s">
        <v>34</v>
      </c>
      <c r="B65" t="s">
        <v>41</v>
      </c>
      <c r="C65" s="10" t="s">
        <v>119</v>
      </c>
      <c r="G65" s="13" t="s">
        <v>2</v>
      </c>
      <c r="I65" s="13" t="s">
        <v>2</v>
      </c>
      <c r="J65" s="13" t="s">
        <v>2</v>
      </c>
      <c r="K65" s="13" t="s">
        <v>2</v>
      </c>
      <c r="L65" s="13" t="s">
        <v>2</v>
      </c>
      <c r="M65" s="13" t="s">
        <v>2</v>
      </c>
      <c r="N65" s="7"/>
      <c r="O65" s="7"/>
      <c r="P65" s="23" t="s">
        <v>2</v>
      </c>
      <c r="Q65" s="23" t="s">
        <v>2</v>
      </c>
      <c r="R65" s="23" t="s">
        <v>2</v>
      </c>
      <c r="S65" s="23" t="s">
        <v>2</v>
      </c>
      <c r="T65" s="23" t="s">
        <v>2</v>
      </c>
      <c r="U65" s="23" t="s">
        <v>2</v>
      </c>
      <c r="V65" s="23" t="s">
        <v>2</v>
      </c>
    </row>
    <row r="66" spans="1:22" s="10" customFormat="1" ht="18" x14ac:dyDescent="0.25">
      <c r="C66" s="10" t="s">
        <v>119</v>
      </c>
      <c r="I66" s="17" t="s">
        <v>107</v>
      </c>
      <c r="J66" s="17" t="s">
        <v>107</v>
      </c>
      <c r="K66" s="17" t="s">
        <v>107</v>
      </c>
      <c r="L66" s="17" t="s">
        <v>107</v>
      </c>
      <c r="M66" s="17" t="s">
        <v>107</v>
      </c>
      <c r="N66" s="9"/>
      <c r="O66" s="9"/>
      <c r="P66" s="17" t="s">
        <v>107</v>
      </c>
      <c r="Q66" s="17" t="s">
        <v>107</v>
      </c>
      <c r="R66" s="17" t="s">
        <v>107</v>
      </c>
      <c r="S66" s="17" t="s">
        <v>107</v>
      </c>
      <c r="T66" s="17" t="s">
        <v>107</v>
      </c>
      <c r="U66" s="17" t="s">
        <v>107</v>
      </c>
      <c r="V66" s="17" t="s">
        <v>107</v>
      </c>
    </row>
    <row r="67" spans="1:22" s="10" customFormat="1" ht="18" x14ac:dyDescent="0.25">
      <c r="I67" s="9"/>
      <c r="J67" s="17"/>
      <c r="K67" s="17"/>
      <c r="L67" s="17"/>
      <c r="M67" s="17"/>
      <c r="N67" s="9"/>
      <c r="O67" s="9"/>
      <c r="P67" s="17"/>
      <c r="Q67" s="17"/>
      <c r="R67" s="17"/>
    </row>
    <row r="68" spans="1:22" s="10" customFormat="1" x14ac:dyDescent="0.25">
      <c r="A68" t="s">
        <v>34</v>
      </c>
      <c r="B68" t="s">
        <v>39</v>
      </c>
      <c r="C68" s="10" t="s">
        <v>119</v>
      </c>
      <c r="E68" s="12" t="s">
        <v>1</v>
      </c>
      <c r="F68" s="24" t="s">
        <v>0</v>
      </c>
      <c r="G68" s="24" t="s">
        <v>0</v>
      </c>
      <c r="I68" s="24" t="s">
        <v>0</v>
      </c>
      <c r="J68" s="12" t="s">
        <v>1</v>
      </c>
      <c r="K68" s="12" t="s">
        <v>1</v>
      </c>
      <c r="L68" s="12" t="s">
        <v>1</v>
      </c>
      <c r="M68" s="12" t="s">
        <v>1</v>
      </c>
      <c r="N68" s="7"/>
      <c r="O68" s="7"/>
      <c r="P68" s="12" t="s">
        <v>1</v>
      </c>
      <c r="Q68" s="12" t="s">
        <v>1</v>
      </c>
      <c r="R68" s="12" t="s">
        <v>1</v>
      </c>
      <c r="S68" s="12" t="s">
        <v>1</v>
      </c>
      <c r="T68" s="12" t="s">
        <v>1</v>
      </c>
      <c r="U68" s="12" t="s">
        <v>1</v>
      </c>
      <c r="V68" s="12" t="s">
        <v>1</v>
      </c>
    </row>
    <row r="69" spans="1:22" s="10" customFormat="1" ht="18" x14ac:dyDescent="0.25">
      <c r="C69" s="10" t="s">
        <v>119</v>
      </c>
      <c r="F69" s="19" t="s">
        <v>109</v>
      </c>
      <c r="G69" s="17" t="s">
        <v>107</v>
      </c>
      <c r="I69" s="17" t="s">
        <v>107</v>
      </c>
      <c r="J69" s="18" t="s">
        <v>108</v>
      </c>
      <c r="K69" s="17" t="s">
        <v>107</v>
      </c>
      <c r="L69" s="17" t="s">
        <v>107</v>
      </c>
      <c r="M69" s="17" t="s">
        <v>107</v>
      </c>
      <c r="N69" s="9"/>
      <c r="O69" s="9"/>
      <c r="P69" s="17" t="s">
        <v>107</v>
      </c>
      <c r="Q69" s="17" t="s">
        <v>107</v>
      </c>
      <c r="R69" s="17" t="s">
        <v>107</v>
      </c>
      <c r="S69" s="17" t="s">
        <v>107</v>
      </c>
      <c r="T69" s="17" t="s">
        <v>107</v>
      </c>
      <c r="U69" s="17" t="s">
        <v>107</v>
      </c>
      <c r="V69" s="17" t="s">
        <v>107</v>
      </c>
    </row>
    <row r="70" spans="1:22" s="10" customFormat="1" ht="18" x14ac:dyDescent="0.25">
      <c r="I70" s="9"/>
      <c r="J70" s="18"/>
      <c r="K70" s="17"/>
      <c r="L70" s="17"/>
      <c r="M70" s="17"/>
      <c r="N70" s="9"/>
      <c r="O70" s="9"/>
      <c r="P70" s="17"/>
      <c r="Q70" s="17"/>
      <c r="R70" s="17"/>
    </row>
    <row r="71" spans="1:22" x14ac:dyDescent="0.25">
      <c r="A71" t="s">
        <v>24</v>
      </c>
      <c r="B71" t="s">
        <v>26</v>
      </c>
      <c r="C71" s="10" t="s">
        <v>119</v>
      </c>
      <c r="G71" s="12" t="s">
        <v>1</v>
      </c>
      <c r="H71" s="10"/>
      <c r="I71" s="13" t="s">
        <v>2</v>
      </c>
      <c r="J71" s="13" t="s">
        <v>2</v>
      </c>
      <c r="K71" s="12" t="s">
        <v>1</v>
      </c>
      <c r="L71" s="12" t="s">
        <v>1</v>
      </c>
      <c r="M71" s="23" t="s">
        <v>2</v>
      </c>
      <c r="P71" s="23" t="s">
        <v>2</v>
      </c>
      <c r="Q71" s="23" t="s">
        <v>2</v>
      </c>
      <c r="R71" s="23" t="s">
        <v>2</v>
      </c>
      <c r="S71" s="23" t="s">
        <v>2</v>
      </c>
      <c r="T71" s="23" t="s">
        <v>2</v>
      </c>
      <c r="U71" s="23" t="s">
        <v>2</v>
      </c>
      <c r="V71" s="23" t="s">
        <v>2</v>
      </c>
    </row>
    <row r="72" spans="1:22" ht="18" x14ac:dyDescent="0.25">
      <c r="C72" s="10" t="s">
        <v>119</v>
      </c>
      <c r="I72" s="18" t="s">
        <v>108</v>
      </c>
      <c r="J72" s="17" t="s">
        <v>107</v>
      </c>
      <c r="K72" s="19" t="s">
        <v>109</v>
      </c>
      <c r="L72" s="17" t="s">
        <v>107</v>
      </c>
      <c r="M72" s="18" t="s">
        <v>108</v>
      </c>
      <c r="P72" s="17" t="s">
        <v>107</v>
      </c>
      <c r="Q72" s="17" t="s">
        <v>107</v>
      </c>
      <c r="R72" s="17" t="s">
        <v>107</v>
      </c>
      <c r="S72" s="17" t="s">
        <v>107</v>
      </c>
      <c r="T72" s="17" t="s">
        <v>107</v>
      </c>
      <c r="U72" s="17" t="s">
        <v>107</v>
      </c>
      <c r="V72" s="17" t="s">
        <v>107</v>
      </c>
    </row>
    <row r="73" spans="1:22" ht="18.75" x14ac:dyDescent="0.3">
      <c r="C73" s="16"/>
    </row>
    <row r="75" spans="1:22" x14ac:dyDescent="0.25">
      <c r="B75" s="230" t="s">
        <v>113</v>
      </c>
      <c r="C75" s="230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22" ht="18" x14ac:dyDescent="0.25">
      <c r="B76" s="27" t="s">
        <v>109</v>
      </c>
      <c r="C76" s="28" t="s">
        <v>114</v>
      </c>
      <c r="D76" s="29"/>
      <c r="E76" s="29"/>
      <c r="F76" s="29"/>
      <c r="G76" s="29"/>
      <c r="H76" s="29"/>
      <c r="I76" s="30"/>
      <c r="J76" s="30"/>
      <c r="K76" s="30"/>
      <c r="L76" s="30"/>
      <c r="M76" s="30"/>
    </row>
    <row r="77" spans="1:22" ht="18" x14ac:dyDescent="0.25">
      <c r="B77" s="31" t="s">
        <v>107</v>
      </c>
      <c r="C77" s="28" t="s">
        <v>115</v>
      </c>
      <c r="D77" s="29"/>
      <c r="E77" s="29"/>
      <c r="F77" s="29"/>
      <c r="G77" s="29"/>
      <c r="H77" s="29"/>
      <c r="I77" s="30"/>
      <c r="J77" s="30"/>
      <c r="K77" s="30"/>
      <c r="L77" s="30"/>
      <c r="M77" s="30"/>
    </row>
    <row r="78" spans="1:22" ht="18" x14ac:dyDescent="0.25">
      <c r="B78" s="32" t="s">
        <v>108</v>
      </c>
      <c r="C78" s="28" t="s">
        <v>116</v>
      </c>
      <c r="D78" s="29"/>
      <c r="E78" s="29"/>
      <c r="F78" s="29"/>
      <c r="G78" s="29"/>
      <c r="H78" s="29"/>
      <c r="I78" s="30"/>
      <c r="J78" s="30"/>
      <c r="K78" s="30"/>
      <c r="L78" s="30"/>
      <c r="M78" s="30"/>
    </row>
  </sheetData>
  <mergeCells count="1">
    <mergeCell ref="B75:C75"/>
  </mergeCells>
  <conditionalFormatting sqref="E61:G61">
    <cfRule type="containsText" dxfId="22" priority="21" operator="containsText" text="eutrófica">
      <formula>NOT(ISERROR(SEARCH("eutrófica",E61)))</formula>
    </cfRule>
    <cfRule type="containsText" dxfId="21" priority="22" operator="containsText" text="mesotrófica">
      <formula>NOT(ISERROR(SEARCH("mesotrófica",E61)))</formula>
    </cfRule>
    <cfRule type="containsText" dxfId="20" priority="23" operator="containsText" text="oligotrófica">
      <formula>NOT(ISERROR(SEARCH("oligotrófica",E61)))</formula>
    </cfRule>
  </conditionalFormatting>
  <conditionalFormatting sqref="I61:K61 M61">
    <cfRule type="containsText" dxfId="19" priority="18" operator="containsText" text="eutrófica">
      <formula>NOT(ISERROR(SEARCH("eutrófica",I61)))</formula>
    </cfRule>
    <cfRule type="containsText" dxfId="18" priority="19" operator="containsText" text="mesotrófica">
      <formula>NOT(ISERROR(SEARCH("mesotrófica",I61)))</formula>
    </cfRule>
    <cfRule type="containsText" dxfId="17" priority="20" operator="containsText" text="oligotrófica">
      <formula>NOT(ISERROR(SEARCH("oligotrófica",I61)))</formula>
    </cfRule>
  </conditionalFormatting>
  <conditionalFormatting sqref="P61">
    <cfRule type="containsText" dxfId="16" priority="15" operator="containsText" text="eutrófica">
      <formula>NOT(ISERROR(SEARCH("eutrófica",P61)))</formula>
    </cfRule>
    <cfRule type="containsText" dxfId="15" priority="16" operator="containsText" text="mesotrófica">
      <formula>NOT(ISERROR(SEARCH("mesotrófica",P61)))</formula>
    </cfRule>
    <cfRule type="containsText" dxfId="14" priority="17" operator="containsText" text="oligotrófica">
      <formula>NOT(ISERROR(SEARCH("oligotrófica",P61)))</formula>
    </cfRule>
  </conditionalFormatting>
  <conditionalFormatting sqref="Q61">
    <cfRule type="containsText" dxfId="13" priority="12" operator="containsText" text="eutrófica">
      <formula>NOT(ISERROR(SEARCH("eutrófica",Q61)))</formula>
    </cfRule>
    <cfRule type="containsText" dxfId="12" priority="13" operator="containsText" text="mesotrófica">
      <formula>NOT(ISERROR(SEARCH("mesotrófica",Q61)))</formula>
    </cfRule>
    <cfRule type="containsText" dxfId="11" priority="14" operator="containsText" text="oligotrófica">
      <formula>NOT(ISERROR(SEARCH("oligotrófica",Q61)))</formula>
    </cfRule>
  </conditionalFormatting>
  <conditionalFormatting sqref="R61">
    <cfRule type="containsText" dxfId="10" priority="9" operator="containsText" text="eutrófica">
      <formula>NOT(ISERROR(SEARCH("eutrófica",R61)))</formula>
    </cfRule>
    <cfRule type="containsText" dxfId="9" priority="10" operator="containsText" text="mesotrófica">
      <formula>NOT(ISERROR(SEARCH("mesotrófica",R61)))</formula>
    </cfRule>
    <cfRule type="containsText" dxfId="8" priority="11" operator="containsText" text="oligotrófica">
      <formula>NOT(ISERROR(SEARCH("oligotrófica",R61)))</formula>
    </cfRule>
  </conditionalFormatting>
  <conditionalFormatting sqref="S61">
    <cfRule type="containsText" dxfId="7" priority="6" operator="containsText" text="eutrófica">
      <formula>NOT(ISERROR(SEARCH("eutrófica",S61)))</formula>
    </cfRule>
    <cfRule type="containsText" dxfId="6" priority="7" operator="containsText" text="mesotrófica">
      <formula>NOT(ISERROR(SEARCH("mesotrófica",S61)))</formula>
    </cfRule>
    <cfRule type="containsText" dxfId="5" priority="8" operator="containsText" text="oligotrófica">
      <formula>NOT(ISERROR(SEARCH("oligotrófica",S61)))</formula>
    </cfRule>
  </conditionalFormatting>
  <conditionalFormatting sqref="K17">
    <cfRule type="containsBlanks" dxfId="4" priority="4">
      <formula>LEN(TRIM(K17))=0</formula>
    </cfRule>
    <cfRule type="cellIs" dxfId="3" priority="5" operator="lessThan">
      <formula>40</formula>
    </cfRule>
  </conditionalFormatting>
  <conditionalFormatting sqref="K17">
    <cfRule type="containsText" dxfId="2" priority="1" operator="containsText" text="eutrófica">
      <formula>NOT(ISERROR(SEARCH("eutrófica",K17)))</formula>
    </cfRule>
    <cfRule type="containsText" dxfId="1" priority="2" operator="containsText" text="oligotrófica">
      <formula>NOT(ISERROR(SEARCH("oligotrófica",K17)))</formula>
    </cfRule>
    <cfRule type="containsText" dxfId="0" priority="3" operator="containsText" text="mesotrófica">
      <formula>NOT(ISERROR(SEARCH("mesotrófica",K17)))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CP_definição</vt:lpstr>
      <vt:lpstr>Estado Trófico</vt:lpstr>
      <vt:lpstr>ET_CP_Resumo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2022-04-20T12:37:31Z</dcterms:modified>
</cp:coreProperties>
</file>